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C:\Users\shydlos.elvira\Desktop\"/>
    </mc:Choice>
  </mc:AlternateContent>
  <xr:revisionPtr revIDLastSave="0" documentId="13_ncr:1_{0A3BA936-ED6E-4434-8C82-F726941A0391}" xr6:coauthVersionLast="45" xr6:coauthVersionMax="45" xr10:uidLastSave="{00000000-0000-0000-0000-000000000000}"/>
  <bookViews>
    <workbookView xWindow="-108" yWindow="-108" windowWidth="23256" windowHeight="12576" activeTab="1" xr2:uid="{00000000-000D-0000-FFFF-FFFF00000000}"/>
  </bookViews>
  <sheets>
    <sheet name="Памятка" sheetId="2" r:id="rId1"/>
    <sheet name="Бізнес план" sheetId="3" r:id="rId2"/>
    <sheet name="Прибутки та збитки" sheetId="5" r:id="rId3"/>
    <sheet name="Довідник започаткування" sheetId="9" r:id="rId4"/>
    <sheet name="Довідник масштабування" sheetId="10" r:id="rId5"/>
    <sheet name="Довідник витрат" sheetId="8" r:id="rId6"/>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D76" i="5" l="1"/>
  <c r="BA74" i="5"/>
  <c r="AY72" i="5"/>
  <c r="D72" i="5"/>
  <c r="BD71" i="5"/>
  <c r="BA70" i="5"/>
  <c r="AV58" i="5"/>
  <c r="P58" i="5"/>
  <c r="AY57" i="5"/>
  <c r="AC57" i="5"/>
  <c r="F57" i="5"/>
  <c r="AV56" i="5"/>
  <c r="Z56" i="5"/>
  <c r="H56" i="5"/>
  <c r="BG54" i="5"/>
  <c r="AY54" i="5"/>
  <c r="AQ54" i="5"/>
  <c r="AI54" i="5"/>
  <c r="AA54" i="5"/>
  <c r="S54" i="5"/>
  <c r="K54" i="5"/>
  <c r="BL53" i="5"/>
  <c r="BD53" i="5"/>
  <c r="AV53" i="5"/>
  <c r="AN53" i="5"/>
  <c r="AF53" i="5"/>
  <c r="X53" i="5"/>
  <c r="P53" i="5"/>
  <c r="H53" i="5"/>
  <c r="BI52" i="5"/>
  <c r="BA52" i="5"/>
  <c r="AS52" i="5"/>
  <c r="AK52" i="5"/>
  <c r="AC52" i="5"/>
  <c r="U52" i="5"/>
  <c r="M52" i="5"/>
  <c r="E52" i="5"/>
  <c r="BF50" i="5"/>
  <c r="AX50" i="5"/>
  <c r="AP50" i="5"/>
  <c r="AH50" i="5"/>
  <c r="BM47" i="5"/>
  <c r="BF46" i="5"/>
  <c r="AX46" i="5"/>
  <c r="AP46" i="5"/>
  <c r="AH46" i="5"/>
  <c r="Z46" i="5"/>
  <c r="R46" i="5"/>
  <c r="J46" i="5"/>
  <c r="BM43" i="5"/>
  <c r="BM35" i="5"/>
  <c r="BH32" i="5"/>
  <c r="AZ32" i="5"/>
  <c r="AR32" i="5"/>
  <c r="AJ32" i="5"/>
  <c r="AB32" i="5"/>
  <c r="T32" i="5"/>
  <c r="L32" i="5"/>
  <c r="BM27" i="5"/>
  <c r="BE27" i="5"/>
  <c r="AW27" i="5"/>
  <c r="AO27" i="5"/>
  <c r="AG27" i="5"/>
  <c r="Y27" i="5"/>
  <c r="Q27" i="5"/>
  <c r="I27" i="5"/>
  <c r="D27" i="5"/>
  <c r="D74" i="5" s="1"/>
  <c r="D78" i="5" s="1"/>
  <c r="BM24" i="5"/>
  <c r="BM16" i="5"/>
  <c r="C11" i="5"/>
  <c r="AO78" i="5" s="1"/>
  <c r="C10" i="5"/>
  <c r="E14" i="5" s="1"/>
  <c r="E89" i="3"/>
  <c r="E96" i="3" s="1"/>
  <c r="E39" i="3"/>
  <c r="D39" i="3"/>
  <c r="C39" i="3"/>
  <c r="D37" i="3"/>
  <c r="D36" i="3"/>
  <c r="D35" i="3"/>
  <c r="E34" i="3"/>
  <c r="D34" i="3"/>
  <c r="D33" i="3"/>
  <c r="D32" i="3"/>
  <c r="D31" i="3"/>
  <c r="D30" i="3"/>
  <c r="D29" i="3"/>
  <c r="D38" i="3" s="1"/>
  <c r="C28" i="3"/>
  <c r="C27" i="3"/>
  <c r="BM17" i="5" l="1"/>
  <c r="BM25" i="5"/>
  <c r="J27" i="5"/>
  <c r="R27" i="5"/>
  <c r="Z27" i="5"/>
  <c r="AH27" i="5"/>
  <c r="AP27" i="5"/>
  <c r="AX27" i="5"/>
  <c r="BF27" i="5"/>
  <c r="E32" i="5"/>
  <c r="M32" i="5"/>
  <c r="U32" i="5"/>
  <c r="AC32" i="5"/>
  <c r="AK32" i="5"/>
  <c r="AS32" i="5"/>
  <c r="BA32" i="5"/>
  <c r="BI32" i="5"/>
  <c r="BM36" i="5"/>
  <c r="BM44" i="5"/>
  <c r="K46" i="5"/>
  <c r="S46" i="5"/>
  <c r="AA46" i="5"/>
  <c r="AI46" i="5"/>
  <c r="AQ46" i="5"/>
  <c r="AY46" i="5"/>
  <c r="BG46" i="5"/>
  <c r="BM48" i="5"/>
  <c r="AI50" i="5"/>
  <c r="AQ50" i="5"/>
  <c r="AY50" i="5"/>
  <c r="BG50" i="5"/>
  <c r="F52" i="5"/>
  <c r="N52" i="5"/>
  <c r="V52" i="5"/>
  <c r="AD52" i="5"/>
  <c r="AL52" i="5"/>
  <c r="AT52" i="5"/>
  <c r="BB52" i="5"/>
  <c r="BJ52" i="5"/>
  <c r="I53" i="5"/>
  <c r="Q53" i="5"/>
  <c r="Y53" i="5"/>
  <c r="AG53" i="5"/>
  <c r="AO53" i="5"/>
  <c r="AW53" i="5"/>
  <c r="BE53" i="5"/>
  <c r="L54" i="5"/>
  <c r="T54" i="5"/>
  <c r="AB54" i="5"/>
  <c r="AJ54" i="5"/>
  <c r="AR54" i="5"/>
  <c r="AZ54" i="5"/>
  <c r="BH54" i="5"/>
  <c r="I56" i="5"/>
  <c r="AA56" i="5"/>
  <c r="AX56" i="5"/>
  <c r="K57" i="5"/>
  <c r="AD57" i="5"/>
  <c r="BA57" i="5"/>
  <c r="Q58" i="5"/>
  <c r="AW58" i="5"/>
  <c r="BB70" i="5"/>
  <c r="BE71" i="5"/>
  <c r="BF72" i="5"/>
  <c r="BH74" i="5"/>
  <c r="AE76" i="5"/>
  <c r="BK76" i="5"/>
  <c r="AG78" i="5"/>
  <c r="BM18" i="5"/>
  <c r="BM26" i="5"/>
  <c r="K27" i="5"/>
  <c r="S27" i="5"/>
  <c r="AA27" i="5"/>
  <c r="AI27" i="5"/>
  <c r="AQ27" i="5"/>
  <c r="AY27" i="5"/>
  <c r="BG27" i="5"/>
  <c r="F32" i="5"/>
  <c r="BM32" i="5" s="1"/>
  <c r="N32" i="5"/>
  <c r="V32" i="5"/>
  <c r="AD32" i="5"/>
  <c r="AL32" i="5"/>
  <c r="AT32" i="5"/>
  <c r="BB32" i="5"/>
  <c r="BJ32" i="5"/>
  <c r="BM37" i="5"/>
  <c r="BM45" i="5"/>
  <c r="L46" i="5"/>
  <c r="T46" i="5"/>
  <c r="AB46" i="5"/>
  <c r="AJ46" i="5"/>
  <c r="AR46" i="5"/>
  <c r="AZ46" i="5"/>
  <c r="BH46" i="5"/>
  <c r="BM49" i="5"/>
  <c r="AJ50" i="5"/>
  <c r="AR50" i="5"/>
  <c r="AZ50" i="5"/>
  <c r="BH50" i="5"/>
  <c r="G52" i="5"/>
  <c r="O52" i="5"/>
  <c r="W52" i="5"/>
  <c r="AE52" i="5"/>
  <c r="AM52" i="5"/>
  <c r="AU52" i="5"/>
  <c r="BC52" i="5"/>
  <c r="BK52" i="5"/>
  <c r="BK66" i="5" s="1"/>
  <c r="J53" i="5"/>
  <c r="R53" i="5"/>
  <c r="Z53" i="5"/>
  <c r="AH53" i="5"/>
  <c r="AP53" i="5"/>
  <c r="AX53" i="5"/>
  <c r="BF53" i="5"/>
  <c r="E54" i="5"/>
  <c r="BM54" i="5" s="1"/>
  <c r="M54" i="5"/>
  <c r="U54" i="5"/>
  <c r="AC54" i="5"/>
  <c r="AK54" i="5"/>
  <c r="AS54" i="5"/>
  <c r="BA54" i="5"/>
  <c r="BI54" i="5"/>
  <c r="J56" i="5"/>
  <c r="AF56" i="5"/>
  <c r="AY56" i="5"/>
  <c r="M57" i="5"/>
  <c r="AI57" i="5"/>
  <c r="BB57" i="5"/>
  <c r="X58" i="5"/>
  <c r="BD58" i="5"/>
  <c r="AC70" i="5"/>
  <c r="BI70" i="5"/>
  <c r="AF71" i="5"/>
  <c r="BL71" i="5"/>
  <c r="BG72" i="5"/>
  <c r="AC74" i="5"/>
  <c r="BI74" i="5"/>
  <c r="AF76" i="5"/>
  <c r="BL76" i="5"/>
  <c r="AH78" i="5"/>
  <c r="L27" i="5"/>
  <c r="T27" i="5"/>
  <c r="AB27" i="5"/>
  <c r="AJ27" i="5"/>
  <c r="AR27" i="5"/>
  <c r="AZ27" i="5"/>
  <c r="BH27" i="5"/>
  <c r="G32" i="5"/>
  <c r="O32" i="5"/>
  <c r="W32" i="5"/>
  <c r="AE32" i="5"/>
  <c r="AM32" i="5"/>
  <c r="AU32" i="5"/>
  <c r="BC32" i="5"/>
  <c r="BK32" i="5"/>
  <c r="BM38" i="5"/>
  <c r="E46" i="5"/>
  <c r="M46" i="5"/>
  <c r="U46" i="5"/>
  <c r="AC46" i="5"/>
  <c r="AK46" i="5"/>
  <c r="AS46" i="5"/>
  <c r="BA46" i="5"/>
  <c r="BI46" i="5"/>
  <c r="AC50" i="5"/>
  <c r="AK50" i="5"/>
  <c r="AS50" i="5"/>
  <c r="BA50" i="5"/>
  <c r="BI50" i="5"/>
  <c r="H52" i="5"/>
  <c r="P52" i="5"/>
  <c r="X52" i="5"/>
  <c r="AF52" i="5"/>
  <c r="AN52" i="5"/>
  <c r="AV52" i="5"/>
  <c r="BD52" i="5"/>
  <c r="BL52" i="5"/>
  <c r="K53" i="5"/>
  <c r="S53" i="5"/>
  <c r="AA53" i="5"/>
  <c r="AI53" i="5"/>
  <c r="AQ53" i="5"/>
  <c r="AY53" i="5"/>
  <c r="BG53" i="5"/>
  <c r="F54" i="5"/>
  <c r="N54" i="5"/>
  <c r="V54" i="5"/>
  <c r="AD54" i="5"/>
  <c r="AL54" i="5"/>
  <c r="AT54" i="5"/>
  <c r="BB54" i="5"/>
  <c r="BJ54" i="5"/>
  <c r="K56" i="5"/>
  <c r="AH56" i="5"/>
  <c r="BD56" i="5"/>
  <c r="N57" i="5"/>
  <c r="AK57" i="5"/>
  <c r="BG57" i="5"/>
  <c r="Y58" i="5"/>
  <c r="BE58" i="5"/>
  <c r="AD70" i="5"/>
  <c r="BJ70" i="5"/>
  <c r="AG71" i="5"/>
  <c r="AH72" i="5"/>
  <c r="AJ74" i="5"/>
  <c r="AM76" i="5"/>
  <c r="BL78" i="5"/>
  <c r="BD78" i="5"/>
  <c r="AV78" i="5"/>
  <c r="AN78" i="5"/>
  <c r="AF78" i="5"/>
  <c r="BJ76" i="5"/>
  <c r="BB76" i="5"/>
  <c r="AT76" i="5"/>
  <c r="AL76" i="5"/>
  <c r="AD76" i="5"/>
  <c r="BG74" i="5"/>
  <c r="AY74" i="5"/>
  <c r="AQ74" i="5"/>
  <c r="AI74" i="5"/>
  <c r="BE72" i="5"/>
  <c r="AW72" i="5"/>
  <c r="AO72" i="5"/>
  <c r="AG72" i="5"/>
  <c r="BK71" i="5"/>
  <c r="BC71" i="5"/>
  <c r="AU71" i="5"/>
  <c r="AM71" i="5"/>
  <c r="AE71" i="5"/>
  <c r="BH70" i="5"/>
  <c r="AZ70" i="5"/>
  <c r="AR70" i="5"/>
  <c r="AJ70" i="5"/>
  <c r="BM69" i="5"/>
  <c r="BM65" i="5"/>
  <c r="BK58" i="5"/>
  <c r="BC58" i="5"/>
  <c r="AU58" i="5"/>
  <c r="AM58" i="5"/>
  <c r="AE58" i="5"/>
  <c r="W58" i="5"/>
  <c r="O58" i="5"/>
  <c r="G58" i="5"/>
  <c r="BH57" i="5"/>
  <c r="AZ57" i="5"/>
  <c r="AR57" i="5"/>
  <c r="AJ57" i="5"/>
  <c r="AB57" i="5"/>
  <c r="T57" i="5"/>
  <c r="L57" i="5"/>
  <c r="BE56" i="5"/>
  <c r="AW56" i="5"/>
  <c r="AO56" i="5"/>
  <c r="AG56" i="5"/>
  <c r="Y56" i="5"/>
  <c r="Q56" i="5"/>
  <c r="BK78" i="5"/>
  <c r="BC78" i="5"/>
  <c r="AU78" i="5"/>
  <c r="AM78" i="5"/>
  <c r="AE78" i="5"/>
  <c r="BI76" i="5"/>
  <c r="BA76" i="5"/>
  <c r="AS76" i="5"/>
  <c r="AK76" i="5"/>
  <c r="AC76" i="5"/>
  <c r="E76" i="5"/>
  <c r="BF74" i="5"/>
  <c r="AX74" i="5"/>
  <c r="AP74" i="5"/>
  <c r="AH74" i="5"/>
  <c r="BL72" i="5"/>
  <c r="BD72" i="5"/>
  <c r="AV72" i="5"/>
  <c r="AN72" i="5"/>
  <c r="AF72" i="5"/>
  <c r="BJ71" i="5"/>
  <c r="BB71" i="5"/>
  <c r="AT71" i="5"/>
  <c r="AL71" i="5"/>
  <c r="AD71" i="5"/>
  <c r="BG70" i="5"/>
  <c r="AY70" i="5"/>
  <c r="AQ70" i="5"/>
  <c r="AI70" i="5"/>
  <c r="BM68" i="5"/>
  <c r="BM64" i="5"/>
  <c r="BJ58" i="5"/>
  <c r="BB58" i="5"/>
  <c r="AT58" i="5"/>
  <c r="AL58" i="5"/>
  <c r="AD58" i="5"/>
  <c r="V58" i="5"/>
  <c r="N58" i="5"/>
  <c r="F58" i="5"/>
  <c r="BJ78" i="5"/>
  <c r="BB78" i="5"/>
  <c r="AT78" i="5"/>
  <c r="AL78" i="5"/>
  <c r="AD78" i="5"/>
  <c r="BH76" i="5"/>
  <c r="AZ76" i="5"/>
  <c r="AR76" i="5"/>
  <c r="AJ76" i="5"/>
  <c r="BM74" i="5"/>
  <c r="BE74" i="5"/>
  <c r="AW74" i="5"/>
  <c r="AO74" i="5"/>
  <c r="AG74" i="5"/>
  <c r="BK72" i="5"/>
  <c r="BC72" i="5"/>
  <c r="AU72" i="5"/>
  <c r="AM72" i="5"/>
  <c r="AE72" i="5"/>
  <c r="BI71" i="5"/>
  <c r="BA71" i="5"/>
  <c r="AS71" i="5"/>
  <c r="AK71" i="5"/>
  <c r="AC71" i="5"/>
  <c r="BF70" i="5"/>
  <c r="AX70" i="5"/>
  <c r="AP70" i="5"/>
  <c r="AH70" i="5"/>
  <c r="BM63" i="5"/>
  <c r="BI58" i="5"/>
  <c r="BA58" i="5"/>
  <c r="AS58" i="5"/>
  <c r="AK58" i="5"/>
  <c r="AC58" i="5"/>
  <c r="U58" i="5"/>
  <c r="M58" i="5"/>
  <c r="E58" i="5"/>
  <c r="BF57" i="5"/>
  <c r="AX57" i="5"/>
  <c r="AP57" i="5"/>
  <c r="AH57" i="5"/>
  <c r="Z57" i="5"/>
  <c r="R57" i="5"/>
  <c r="J57" i="5"/>
  <c r="BK56" i="5"/>
  <c r="BC56" i="5"/>
  <c r="AU56" i="5"/>
  <c r="AM56" i="5"/>
  <c r="AE56" i="5"/>
  <c r="W56" i="5"/>
  <c r="O56" i="5"/>
  <c r="BI78" i="5"/>
  <c r="BA78" i="5"/>
  <c r="AS78" i="5"/>
  <c r="AK78" i="5"/>
  <c r="AC78" i="5"/>
  <c r="BG76" i="5"/>
  <c r="AY76" i="5"/>
  <c r="AQ76" i="5"/>
  <c r="AI76" i="5"/>
  <c r="BL74" i="5"/>
  <c r="BD74" i="5"/>
  <c r="AV74" i="5"/>
  <c r="AN74" i="5"/>
  <c r="AF74" i="5"/>
  <c r="BJ72" i="5"/>
  <c r="BB72" i="5"/>
  <c r="AT72" i="5"/>
  <c r="AL72" i="5"/>
  <c r="AD72" i="5"/>
  <c r="F72" i="5"/>
  <c r="BH71" i="5"/>
  <c r="AZ71" i="5"/>
  <c r="AR71" i="5"/>
  <c r="AJ71" i="5"/>
  <c r="BE70" i="5"/>
  <c r="AW70" i="5"/>
  <c r="AO70" i="5"/>
  <c r="AG70" i="5"/>
  <c r="BM62" i="5"/>
  <c r="BH58" i="5"/>
  <c r="AZ58" i="5"/>
  <c r="AR58" i="5"/>
  <c r="AJ58" i="5"/>
  <c r="AB58" i="5"/>
  <c r="T58" i="5"/>
  <c r="L58" i="5"/>
  <c r="BE57" i="5"/>
  <c r="AW57" i="5"/>
  <c r="AO57" i="5"/>
  <c r="AG57" i="5"/>
  <c r="Y57" i="5"/>
  <c r="Q57" i="5"/>
  <c r="I57" i="5"/>
  <c r="BJ56" i="5"/>
  <c r="BB56" i="5"/>
  <c r="AT56" i="5"/>
  <c r="AL56" i="5"/>
  <c r="AD56" i="5"/>
  <c r="V56" i="5"/>
  <c r="N56" i="5"/>
  <c r="BH78" i="5"/>
  <c r="AZ78" i="5"/>
  <c r="AR78" i="5"/>
  <c r="AJ78" i="5"/>
  <c r="BF76" i="5"/>
  <c r="AX76" i="5"/>
  <c r="AP76" i="5"/>
  <c r="AH76" i="5"/>
  <c r="BK74" i="5"/>
  <c r="BC74" i="5"/>
  <c r="AU74" i="5"/>
  <c r="AM74" i="5"/>
  <c r="AE74" i="5"/>
  <c r="BI72" i="5"/>
  <c r="BA72" i="5"/>
  <c r="AS72" i="5"/>
  <c r="AK72" i="5"/>
  <c r="AC72" i="5"/>
  <c r="BG71" i="5"/>
  <c r="AY71" i="5"/>
  <c r="AQ71" i="5"/>
  <c r="AI71" i="5"/>
  <c r="BL70" i="5"/>
  <c r="BD70" i="5"/>
  <c r="AV70" i="5"/>
  <c r="AN70" i="5"/>
  <c r="AF70" i="5"/>
  <c r="BM61" i="5"/>
  <c r="BG58" i="5"/>
  <c r="AY58" i="5"/>
  <c r="AQ58" i="5"/>
  <c r="AI58" i="5"/>
  <c r="AA58" i="5"/>
  <c r="S58" i="5"/>
  <c r="K58" i="5"/>
  <c r="BL57" i="5"/>
  <c r="BD57" i="5"/>
  <c r="AV57" i="5"/>
  <c r="AN57" i="5"/>
  <c r="AF57" i="5"/>
  <c r="X57" i="5"/>
  <c r="P57" i="5"/>
  <c r="H57" i="5"/>
  <c r="BI56" i="5"/>
  <c r="BA56" i="5"/>
  <c r="AS56" i="5"/>
  <c r="AK56" i="5"/>
  <c r="AC56" i="5"/>
  <c r="U56" i="5"/>
  <c r="M56" i="5"/>
  <c r="E56" i="5"/>
  <c r="BM56" i="5" s="1"/>
  <c r="BG78" i="5"/>
  <c r="AY78" i="5"/>
  <c r="AQ78" i="5"/>
  <c r="AI78" i="5"/>
  <c r="BE76" i="5"/>
  <c r="AW76" i="5"/>
  <c r="AO76" i="5"/>
  <c r="AG76" i="5"/>
  <c r="BJ74" i="5"/>
  <c r="BB74" i="5"/>
  <c r="AT74" i="5"/>
  <c r="AL74" i="5"/>
  <c r="AD74" i="5"/>
  <c r="BH72" i="5"/>
  <c r="AZ72" i="5"/>
  <c r="AR72" i="5"/>
  <c r="AJ72" i="5"/>
  <c r="BF71" i="5"/>
  <c r="AX71" i="5"/>
  <c r="AP71" i="5"/>
  <c r="AH71" i="5"/>
  <c r="BK70" i="5"/>
  <c r="BC70" i="5"/>
  <c r="AU70" i="5"/>
  <c r="AM70" i="5"/>
  <c r="AE70" i="5"/>
  <c r="BM60" i="5"/>
  <c r="BF58" i="5"/>
  <c r="AX58" i="5"/>
  <c r="AP58" i="5"/>
  <c r="AH58" i="5"/>
  <c r="Z58" i="5"/>
  <c r="R58" i="5"/>
  <c r="J58" i="5"/>
  <c r="BK57" i="5"/>
  <c r="BC57" i="5"/>
  <c r="AU57" i="5"/>
  <c r="AM57" i="5"/>
  <c r="AE57" i="5"/>
  <c r="W57" i="5"/>
  <c r="O57" i="5"/>
  <c r="BM57" i="5" s="1"/>
  <c r="G57" i="5"/>
  <c r="BH56" i="5"/>
  <c r="AZ56" i="5"/>
  <c r="AR56" i="5"/>
  <c r="AJ56" i="5"/>
  <c r="AB56" i="5"/>
  <c r="T56" i="5"/>
  <c r="L56" i="5"/>
  <c r="BF78" i="5"/>
  <c r="BM20" i="5"/>
  <c r="E27" i="5"/>
  <c r="M27" i="5"/>
  <c r="U27" i="5"/>
  <c r="AC27" i="5"/>
  <c r="AK27" i="5"/>
  <c r="AS27" i="5"/>
  <c r="BA27" i="5"/>
  <c r="BI27" i="5"/>
  <c r="H32" i="5"/>
  <c r="P32" i="5"/>
  <c r="X32" i="5"/>
  <c r="AF32" i="5"/>
  <c r="AN32" i="5"/>
  <c r="AV32" i="5"/>
  <c r="BD32" i="5"/>
  <c r="BL32" i="5"/>
  <c r="BM39" i="5"/>
  <c r="F46" i="5"/>
  <c r="N46" i="5"/>
  <c r="V46" i="5"/>
  <c r="AD46" i="5"/>
  <c r="AL46" i="5"/>
  <c r="AT46" i="5"/>
  <c r="BB46" i="5"/>
  <c r="BJ46" i="5"/>
  <c r="AD50" i="5"/>
  <c r="AL50" i="5"/>
  <c r="AT50" i="5"/>
  <c r="BB50" i="5"/>
  <c r="BJ50" i="5"/>
  <c r="I52" i="5"/>
  <c r="Q52" i="5"/>
  <c r="Y52" i="5"/>
  <c r="AG52" i="5"/>
  <c r="AG66" i="5" s="1"/>
  <c r="AO52" i="5"/>
  <c r="AW52" i="5"/>
  <c r="BE52" i="5"/>
  <c r="L53" i="5"/>
  <c r="T53" i="5"/>
  <c r="AB53" i="5"/>
  <c r="AJ53" i="5"/>
  <c r="AR53" i="5"/>
  <c r="AZ53" i="5"/>
  <c r="BH53" i="5"/>
  <c r="G54" i="5"/>
  <c r="O54" i="5"/>
  <c r="W54" i="5"/>
  <c r="AE54" i="5"/>
  <c r="AM54" i="5"/>
  <c r="AU54" i="5"/>
  <c r="BC54" i="5"/>
  <c r="BK54" i="5"/>
  <c r="P56" i="5"/>
  <c r="AI56" i="5"/>
  <c r="BF56" i="5"/>
  <c r="S57" i="5"/>
  <c r="AL57" i="5"/>
  <c r="BI57" i="5"/>
  <c r="AF58" i="5"/>
  <c r="BL58" i="5"/>
  <c r="AK70" i="5"/>
  <c r="AN71" i="5"/>
  <c r="AI72" i="5"/>
  <c r="AK74" i="5"/>
  <c r="AN76" i="5"/>
  <c r="AP78" i="5"/>
  <c r="BM19" i="5"/>
  <c r="BM21" i="5"/>
  <c r="F27" i="5"/>
  <c r="F74" i="5" s="1"/>
  <c r="N27" i="5"/>
  <c r="V27" i="5"/>
  <c r="AD27" i="5"/>
  <c r="AL27" i="5"/>
  <c r="AT27" i="5"/>
  <c r="BB27" i="5"/>
  <c r="BJ27" i="5"/>
  <c r="I32" i="5"/>
  <c r="Q32" i="5"/>
  <c r="Y32" i="5"/>
  <c r="AG32" i="5"/>
  <c r="AO32" i="5"/>
  <c r="AW32" i="5"/>
  <c r="BE32" i="5"/>
  <c r="BM40" i="5"/>
  <c r="G46" i="5"/>
  <c r="G72" i="5" s="1"/>
  <c r="O46" i="5"/>
  <c r="W46" i="5"/>
  <c r="AE46" i="5"/>
  <c r="AM46" i="5"/>
  <c r="AU46" i="5"/>
  <c r="BC46" i="5"/>
  <c r="BK46" i="5"/>
  <c r="AE50" i="5"/>
  <c r="AM50" i="5"/>
  <c r="AU50" i="5"/>
  <c r="BC50" i="5"/>
  <c r="BK50" i="5"/>
  <c r="J52" i="5"/>
  <c r="BM52" i="5" s="1"/>
  <c r="R52" i="5"/>
  <c r="Z52" i="5"/>
  <c r="AH52" i="5"/>
  <c r="AP52" i="5"/>
  <c r="AX52" i="5"/>
  <c r="AX66" i="5" s="1"/>
  <c r="BF52" i="5"/>
  <c r="E53" i="5"/>
  <c r="BM53" i="5" s="1"/>
  <c r="M53" i="5"/>
  <c r="M66" i="5" s="1"/>
  <c r="U53" i="5"/>
  <c r="AC53" i="5"/>
  <c r="AC66" i="5" s="1"/>
  <c r="AK53" i="5"/>
  <c r="AS53" i="5"/>
  <c r="AS66" i="5" s="1"/>
  <c r="BA53" i="5"/>
  <c r="BA66" i="5" s="1"/>
  <c r="BI53" i="5"/>
  <c r="BI66" i="5" s="1"/>
  <c r="H54" i="5"/>
  <c r="P54" i="5"/>
  <c r="X54" i="5"/>
  <c r="AF54" i="5"/>
  <c r="AN54" i="5"/>
  <c r="AV54" i="5"/>
  <c r="BD54" i="5"/>
  <c r="BL54" i="5"/>
  <c r="R56" i="5"/>
  <c r="AN56" i="5"/>
  <c r="BG56" i="5"/>
  <c r="U57" i="5"/>
  <c r="AQ57" i="5"/>
  <c r="BJ57" i="5"/>
  <c r="AG58" i="5"/>
  <c r="AL70" i="5"/>
  <c r="AO71" i="5"/>
  <c r="AP72" i="5"/>
  <c r="AR74" i="5"/>
  <c r="AU76" i="5"/>
  <c r="AW78" i="5"/>
  <c r="U66" i="5"/>
  <c r="BM14" i="5"/>
  <c r="BM22" i="5"/>
  <c r="G27" i="5"/>
  <c r="O27" i="5"/>
  <c r="W27" i="5"/>
  <c r="AE27" i="5"/>
  <c r="AM27" i="5"/>
  <c r="AU27" i="5"/>
  <c r="BC27" i="5"/>
  <c r="BK27" i="5"/>
  <c r="J32" i="5"/>
  <c r="R32" i="5"/>
  <c r="Z32" i="5"/>
  <c r="AH32" i="5"/>
  <c r="AP32" i="5"/>
  <c r="AX32" i="5"/>
  <c r="BF32" i="5"/>
  <c r="BM33" i="5"/>
  <c r="BM41" i="5"/>
  <c r="H46" i="5"/>
  <c r="P46" i="5"/>
  <c r="X46" i="5"/>
  <c r="AF46" i="5"/>
  <c r="AN46" i="5"/>
  <c r="AV46" i="5"/>
  <c r="BD46" i="5"/>
  <c r="BL46" i="5"/>
  <c r="AF50" i="5"/>
  <c r="AN50" i="5"/>
  <c r="AV50" i="5"/>
  <c r="BD50" i="5"/>
  <c r="BL50" i="5"/>
  <c r="K52" i="5"/>
  <c r="K66" i="5" s="1"/>
  <c r="S52" i="5"/>
  <c r="S66" i="5" s="1"/>
  <c r="AA52" i="5"/>
  <c r="AI52" i="5"/>
  <c r="AI66" i="5" s="1"/>
  <c r="AQ52" i="5"/>
  <c r="AY52" i="5"/>
  <c r="AY66" i="5" s="1"/>
  <c r="BG52" i="5"/>
  <c r="F53" i="5"/>
  <c r="F70" i="5" s="1"/>
  <c r="N53" i="5"/>
  <c r="V53" i="5"/>
  <c r="AD53" i="5"/>
  <c r="AL53" i="5"/>
  <c r="AT53" i="5"/>
  <c r="BB53" i="5"/>
  <c r="BJ53" i="5"/>
  <c r="I54" i="5"/>
  <c r="Q54" i="5"/>
  <c r="Y54" i="5"/>
  <c r="AG54" i="5"/>
  <c r="AO54" i="5"/>
  <c r="AW54" i="5"/>
  <c r="BE54" i="5"/>
  <c r="F56" i="5"/>
  <c r="S56" i="5"/>
  <c r="AP56" i="5"/>
  <c r="BL56" i="5"/>
  <c r="V57" i="5"/>
  <c r="AS57" i="5"/>
  <c r="H58" i="5"/>
  <c r="BM58" i="5" s="1"/>
  <c r="AN58" i="5"/>
  <c r="AS70" i="5"/>
  <c r="AV71" i="5"/>
  <c r="AQ72" i="5"/>
  <c r="AS74" i="5"/>
  <c r="AV76" i="5"/>
  <c r="AX78" i="5"/>
  <c r="AK66" i="5"/>
  <c r="BM15" i="5"/>
  <c r="BM23" i="5"/>
  <c r="H27" i="5"/>
  <c r="P27" i="5"/>
  <c r="X27" i="5"/>
  <c r="AF27" i="5"/>
  <c r="AN27" i="5"/>
  <c r="AV27" i="5"/>
  <c r="BD27" i="5"/>
  <c r="BL27" i="5"/>
  <c r="K32" i="5"/>
  <c r="S32" i="5"/>
  <c r="AA32" i="5"/>
  <c r="AI32" i="5"/>
  <c r="AQ32" i="5"/>
  <c r="AY32" i="5"/>
  <c r="BG32" i="5"/>
  <c r="BM34" i="5"/>
  <c r="BM42" i="5"/>
  <c r="I46" i="5"/>
  <c r="Q46" i="5"/>
  <c r="Y46" i="5"/>
  <c r="AG46" i="5"/>
  <c r="AO46" i="5"/>
  <c r="AW46" i="5"/>
  <c r="BE46" i="5"/>
  <c r="BM46" i="5"/>
  <c r="AG50" i="5"/>
  <c r="AO50" i="5"/>
  <c r="AW50" i="5"/>
  <c r="BE50" i="5"/>
  <c r="L52" i="5"/>
  <c r="L66" i="5" s="1"/>
  <c r="T52" i="5"/>
  <c r="T66" i="5" s="1"/>
  <c r="AB52" i="5"/>
  <c r="AB66" i="5" s="1"/>
  <c r="AJ52" i="5"/>
  <c r="AR52" i="5"/>
  <c r="AZ52" i="5"/>
  <c r="AZ66" i="5" s="1"/>
  <c r="BH52" i="5"/>
  <c r="BH66" i="5" s="1"/>
  <c r="G53" i="5"/>
  <c r="G70" i="5" s="1"/>
  <c r="O53" i="5"/>
  <c r="W53" i="5"/>
  <c r="AE53" i="5"/>
  <c r="AM53" i="5"/>
  <c r="AU53" i="5"/>
  <c r="BC53" i="5"/>
  <c r="BK53" i="5"/>
  <c r="J54" i="5"/>
  <c r="R54" i="5"/>
  <c r="Z54" i="5"/>
  <c r="AH54" i="5"/>
  <c r="AP54" i="5"/>
  <c r="AX54" i="5"/>
  <c r="BF54" i="5"/>
  <c r="G56" i="5"/>
  <c r="X56" i="5"/>
  <c r="AQ56" i="5"/>
  <c r="E57" i="5"/>
  <c r="AA57" i="5"/>
  <c r="AT57" i="5"/>
  <c r="I58" i="5"/>
  <c r="AO58" i="5"/>
  <c r="AT70" i="5"/>
  <c r="AW71" i="5"/>
  <c r="AX72" i="5"/>
  <c r="AZ74" i="5"/>
  <c r="BC76" i="5"/>
  <c r="BE78" i="5"/>
  <c r="G74" i="5" l="1"/>
  <c r="AN66" i="5"/>
  <c r="AQ66" i="5"/>
  <c r="AP66" i="5"/>
  <c r="Y66" i="5"/>
  <c r="AF66" i="5"/>
  <c r="BC66" i="5"/>
  <c r="AD66" i="5"/>
  <c r="AH66" i="5"/>
  <c r="Q66" i="5"/>
  <c r="X66" i="5"/>
  <c r="AU66" i="5"/>
  <c r="V66" i="5"/>
  <c r="AR66" i="5"/>
  <c r="AA66" i="5"/>
  <c r="Z66" i="5"/>
  <c r="I66" i="5"/>
  <c r="P66" i="5"/>
  <c r="AM66" i="5"/>
  <c r="N66" i="5"/>
  <c r="AJ66" i="5"/>
  <c r="R66" i="5"/>
  <c r="E70" i="5"/>
  <c r="E72" i="5"/>
  <c r="H66" i="5"/>
  <c r="AE66" i="5"/>
  <c r="F66" i="5"/>
  <c r="AL66" i="5"/>
  <c r="J66" i="5"/>
  <c r="BE66" i="5"/>
  <c r="BL66" i="5"/>
  <c r="W66" i="5"/>
  <c r="BJ66" i="5"/>
  <c r="AW66" i="5"/>
  <c r="BD66" i="5"/>
  <c r="O66" i="5"/>
  <c r="BB66" i="5"/>
  <c r="BG66" i="5"/>
  <c r="BF66" i="5"/>
  <c r="AO66" i="5"/>
  <c r="AV66" i="5"/>
  <c r="G66" i="5"/>
  <c r="AT66" i="5"/>
  <c r="BG67" i="5" l="1"/>
  <c r="AY67" i="5"/>
  <c r="AQ67" i="5"/>
  <c r="AI67" i="5"/>
  <c r="AA67" i="5"/>
  <c r="S67" i="5"/>
  <c r="K67" i="5"/>
  <c r="BF67" i="5"/>
  <c r="AX67" i="5"/>
  <c r="AP67" i="5"/>
  <c r="AH67" i="5"/>
  <c r="Z67" i="5"/>
  <c r="R67" i="5"/>
  <c r="J67" i="5"/>
  <c r="BE67" i="5"/>
  <c r="AW67" i="5"/>
  <c r="AO67" i="5"/>
  <c r="AG67" i="5"/>
  <c r="Y67" i="5"/>
  <c r="Q67" i="5"/>
  <c r="I67" i="5"/>
  <c r="BL67" i="5"/>
  <c r="BD67" i="5"/>
  <c r="AV67" i="5"/>
  <c r="AN67" i="5"/>
  <c r="AF67" i="5"/>
  <c r="X67" i="5"/>
  <c r="P67" i="5"/>
  <c r="H67" i="5"/>
  <c r="BK67" i="5"/>
  <c r="BC67" i="5"/>
  <c r="AU67" i="5"/>
  <c r="AM67" i="5"/>
  <c r="AE67" i="5"/>
  <c r="W67" i="5"/>
  <c r="O67" i="5"/>
  <c r="BJ67" i="5"/>
  <c r="BB67" i="5"/>
  <c r="AT67" i="5"/>
  <c r="AL67" i="5"/>
  <c r="AD67" i="5"/>
  <c r="V67" i="5"/>
  <c r="N67" i="5"/>
  <c r="AS67" i="5"/>
  <c r="M67" i="5"/>
  <c r="T67" i="5"/>
  <c r="AR67" i="5"/>
  <c r="L67" i="5"/>
  <c r="AK67" i="5"/>
  <c r="AJ67" i="5"/>
  <c r="BI67" i="5"/>
  <c r="AC67" i="5"/>
  <c r="BH67" i="5"/>
  <c r="AB67" i="5"/>
  <c r="BA67" i="5"/>
  <c r="U67" i="5"/>
  <c r="AZ67" i="5"/>
  <c r="BM66" i="5"/>
  <c r="E74" i="5"/>
  <c r="E78" i="5" s="1"/>
  <c r="F76" i="5" s="1"/>
  <c r="F78" i="5" s="1"/>
  <c r="G76" i="5" s="1"/>
  <c r="G78" i="5" s="1"/>
  <c r="H76" i="5" s="1"/>
  <c r="F71" i="5"/>
  <c r="F50" i="5" s="1"/>
  <c r="E71" i="5"/>
  <c r="E50" i="5" s="1"/>
  <c r="G71" i="5"/>
  <c r="G50" i="5" s="1"/>
  <c r="U72" i="5" l="1"/>
  <c r="U74" i="5" s="1"/>
  <c r="U70" i="5"/>
  <c r="L72" i="5"/>
  <c r="L74" i="5" s="1"/>
  <c r="L70" i="5"/>
  <c r="K72" i="5"/>
  <c r="K74" i="5" s="1"/>
  <c r="K70" i="5"/>
  <c r="AB72" i="5"/>
  <c r="AB74" i="5" s="1"/>
  <c r="AB70" i="5"/>
  <c r="T72" i="5"/>
  <c r="T74" i="5" s="1"/>
  <c r="T70" i="5"/>
  <c r="J72" i="5"/>
  <c r="J74" i="5" s="1"/>
  <c r="J70" i="5"/>
  <c r="S70" i="5"/>
  <c r="S72" i="5"/>
  <c r="S74" i="5" s="1"/>
  <c r="M70" i="5"/>
  <c r="M72" i="5"/>
  <c r="M74" i="5" s="1"/>
  <c r="BM67" i="5"/>
  <c r="H70" i="5"/>
  <c r="H72" i="5"/>
  <c r="I72" i="5"/>
  <c r="I74" i="5" s="1"/>
  <c r="I70" i="5"/>
  <c r="R70" i="5"/>
  <c r="R72" i="5"/>
  <c r="R74" i="5" s="1"/>
  <c r="AA70" i="5"/>
  <c r="AA72" i="5"/>
  <c r="AA74" i="5" s="1"/>
  <c r="N70" i="5"/>
  <c r="N72" i="5"/>
  <c r="N74" i="5" s="1"/>
  <c r="W72" i="5"/>
  <c r="W74" i="5" s="1"/>
  <c r="W70" i="5"/>
  <c r="X72" i="5"/>
  <c r="X74" i="5" s="1"/>
  <c r="X70" i="5"/>
  <c r="Y70" i="5"/>
  <c r="Y72" i="5"/>
  <c r="Y74" i="5" s="1"/>
  <c r="O70" i="5"/>
  <c r="O72" i="5"/>
  <c r="O74" i="5" s="1"/>
  <c r="P70" i="5"/>
  <c r="P72" i="5"/>
  <c r="P74" i="5" s="1"/>
  <c r="Q72" i="5"/>
  <c r="Q74" i="5" s="1"/>
  <c r="Q70" i="5"/>
  <c r="Z70" i="5"/>
  <c r="Z72" i="5"/>
  <c r="Z74" i="5" s="1"/>
  <c r="V72" i="5"/>
  <c r="V74" i="5" s="1"/>
  <c r="V70" i="5"/>
  <c r="H74" i="5" l="1"/>
  <c r="H78" i="5" s="1"/>
  <c r="I76" i="5" s="1"/>
  <c r="I78" i="5" s="1"/>
  <c r="J76" i="5" s="1"/>
  <c r="J78" i="5" s="1"/>
  <c r="K76" i="5" s="1"/>
  <c r="K78" i="5" s="1"/>
  <c r="L76" i="5" s="1"/>
  <c r="L78" i="5" s="1"/>
  <c r="M76" i="5" s="1"/>
  <c r="M78" i="5" s="1"/>
  <c r="N76" i="5" s="1"/>
  <c r="N78" i="5" s="1"/>
  <c r="O76" i="5" s="1"/>
  <c r="O78" i="5" s="1"/>
  <c r="P76" i="5" s="1"/>
  <c r="P78" i="5" s="1"/>
  <c r="Q76" i="5" s="1"/>
  <c r="Q78" i="5" s="1"/>
  <c r="R76" i="5" s="1"/>
  <c r="R78" i="5" s="1"/>
  <c r="S76" i="5" s="1"/>
  <c r="S78" i="5" s="1"/>
  <c r="T76" i="5" s="1"/>
  <c r="T78" i="5" s="1"/>
  <c r="U76" i="5" s="1"/>
  <c r="U78" i="5" s="1"/>
  <c r="V76" i="5" s="1"/>
  <c r="V78" i="5" s="1"/>
  <c r="W76" i="5" s="1"/>
  <c r="W78" i="5" s="1"/>
  <c r="X76" i="5" s="1"/>
  <c r="X78" i="5" s="1"/>
  <c r="Y76" i="5" s="1"/>
  <c r="Y78" i="5" s="1"/>
  <c r="Z76" i="5" s="1"/>
  <c r="Z78" i="5" s="1"/>
  <c r="AA76" i="5" s="1"/>
  <c r="AA78" i="5" s="1"/>
  <c r="AB76" i="5" s="1"/>
  <c r="BM72" i="5"/>
  <c r="J71" i="5"/>
  <c r="J50" i="5" s="1"/>
  <c r="P71" i="5"/>
  <c r="P50" i="5" s="1"/>
  <c r="U71" i="5"/>
  <c r="U50" i="5" s="1"/>
  <c r="R71" i="5"/>
  <c r="R50" i="5" s="1"/>
  <c r="AA71" i="5"/>
  <c r="AA50" i="5" s="1"/>
  <c r="Q71" i="5"/>
  <c r="Q50" i="5" s="1"/>
  <c r="W71" i="5"/>
  <c r="W50" i="5" s="1"/>
  <c r="I71" i="5"/>
  <c r="I50" i="5" s="1"/>
  <c r="L71" i="5"/>
  <c r="L50" i="5" s="1"/>
  <c r="H71" i="5"/>
  <c r="H50" i="5" s="1"/>
  <c r="Y71" i="5"/>
  <c r="Y50" i="5" s="1"/>
  <c r="Z71" i="5"/>
  <c r="Z50" i="5" s="1"/>
  <c r="K71" i="5"/>
  <c r="K50" i="5" s="1"/>
  <c r="X71" i="5"/>
  <c r="X50" i="5" s="1"/>
  <c r="AB71" i="5"/>
  <c r="BM70" i="5"/>
  <c r="O71" i="5"/>
  <c r="O50" i="5" s="1"/>
  <c r="N71" i="5"/>
  <c r="N50" i="5" s="1"/>
  <c r="S71" i="5"/>
  <c r="S50" i="5" s="1"/>
  <c r="V71" i="5"/>
  <c r="V50" i="5" s="1"/>
  <c r="M71" i="5"/>
  <c r="M50" i="5" s="1"/>
  <c r="T71" i="5"/>
  <c r="T50" i="5" s="1"/>
  <c r="BM76" i="5" l="1"/>
  <c r="AB78" i="5"/>
  <c r="BM78" i="5" s="1"/>
  <c r="AB50" i="5"/>
  <c r="BM50" i="5" s="1"/>
  <c r="BM71" i="5"/>
</calcChain>
</file>

<file path=xl/sharedStrings.xml><?xml version="1.0" encoding="utf-8"?>
<sst xmlns="http://schemas.openxmlformats.org/spreadsheetml/2006/main" count="605" uniqueCount="353">
  <si>
    <t xml:space="preserve">                                                                                     </t>
  </si>
  <si>
    <t xml:space="preserve">Пам'ятка щодо заповнення бізнес-плану </t>
  </si>
  <si>
    <t>У цьому документі передбачено два розділи форми, які необхідно заповнити як частину заявки на отримання гранту.
У верхній частині кожного розділу наведено його опис та рекомендації щодо заповнення.
Ця форма бізнес-плану призначена для підготовки бізнес-плану при поданні заявки на отримання гранту відповідно до постанови Кабінету Міністрів України від 21 червня 2022 року № 738 «Деякі питання надання грантів бізнесу» з урахуванням змін, внесених постановою Кабінету Міністрів України від 15 травня 2026 року № 616, які для нового Порядку застосовуються з 1 вересня 2026 року, та Положення про бізнес-плани, затвердженого постановою Кабінету Міністрів України від 26 листопада 2025 року № 1527.
Офіційні джерела:
https://zakon.rada.gov.ua/laws/show/616-2026-%D0%BF
https://zakon.rada.gov.ua/laws/show/1527-2025-%D0%BF
Під час оцінювання бізнес-плану враховуватимуться дані, зазначені заявником у цій формі, тому перед поданням заявки необхідно уважно перевірити повноту та достовірність внесеної інформації.
Під час заповнення форми рекомендується регулярно зберігати внесені дані.</t>
  </si>
  <si>
    <t>ПОРАДИ ЩОДО ЗАПОВНЕННЯ ШАБЛОНУ</t>
  </si>
  <si>
    <t>*</t>
  </si>
  <si>
    <t>Шаблон розроблено для зручного та послідовного заповнення бізнес-плану. Під час заповнення вкладок необхідно дотримуватися наведених інструкцій та вносити дані відповідно до параметрів проєкту.</t>
  </si>
  <si>
    <t>Дані вводяться у клітинки білого кольору. Клітинки світло-блакитного кольору містять формули та розраховуються автоматично на підставі введених даних.</t>
  </si>
  <si>
    <t>Для перегляду формули, що використовується у клітинці з автоматичним розрахунком, необхідно вибрати відповідну клітинку. Формула відображається у рядку формул у верхній частині вікна Excel.</t>
  </si>
  <si>
    <t>Від’ємні результати відображаються червоним кольором та потребують додаткової перевірки вихідних даних і розрахунків.</t>
  </si>
  <si>
    <t>Усі грошові показники зазначаються у гривнях. ПДВ відображайте відповідно до статусу платника ПДВ та логіки конкретного розрахунку; не дублюйте ПДВ у доходах або витратах.</t>
  </si>
  <si>
    <t>У шаблоні передбачено перелік типових показників, який може бути доповнений залежно від особливостей діяльності та структури проєкту.</t>
  </si>
  <si>
    <t>Грантові кошти мають бути використані протягом 3 місяців з дати їх зарахування на рахунок отримувача. Невикористаний залишок коштів підлягає поверненню відповідно до Порядку</t>
  </si>
  <si>
    <t>Порядок заповнення: спочатку заповніть вкладку «Бізнес план» і матрицю гранту, потім — «Прибутки та збитки». Довідники «Започаткування», «Масштабування» та «Витрати» використовуйте як підказки; дані в них не вводяться.</t>
  </si>
  <si>
    <t>Поради щодо використання Excel</t>
  </si>
  <si>
    <t>Щоб перейти на новий рядок у межах тієї самої клітинки, натисніть Alt + Enter.
Після завершення введення даних натисніть Enter, щоб зберегти зміни в клітинці. Натискання Esc скасовує внесені зміни.
Щоб відредагувати вже введений текст без його видалення, виберіть потрібну клітинку та внесіть зміни безпосередньо в клітинці або в рядку формул у верхній частині вікна Excel.</t>
  </si>
  <si>
    <t>Заповнення всіх вкладок необхідно для захисту бізнес-плану та отримення гранту</t>
  </si>
  <si>
    <t>Будь ласка, заповніть кожне поле, використовуючи запитання, підказки та приклади, як орієнтир для деталізації інформації, яка потрібна для прйняття рішень</t>
  </si>
  <si>
    <t>Загальні відомості про суб’єкта  мікро-, малого і середнього підприємництва</t>
  </si>
  <si>
    <t>Пояснення</t>
  </si>
  <si>
    <t>назва суб'єкта діяльності/ФОП/ПІБ заявника (для фізичних осіб)</t>
  </si>
  <si>
    <t xml:space="preserve">ФІЗ/ФОП/ЮР
</t>
  </si>
  <si>
    <t>код ЄДРПОУ / РНОКПП заявника</t>
  </si>
  <si>
    <t>Код ЄДРПОУ / РНОКПП заявника</t>
  </si>
  <si>
    <t>організаційно-правова форма</t>
  </si>
  <si>
    <r>
      <t>організаційно-правова форма суб’єкта мікро-, малого або середнього підприємництва (</t>
    </r>
    <r>
      <rPr>
        <b/>
        <sz val="12"/>
        <rFont val="Times New Roman"/>
        <family val="1"/>
      </rPr>
      <t>зазначити організаційно-правову форму заявника відповідно до реєстраційних даних</t>
    </r>
    <r>
      <rPr>
        <sz val="12"/>
        <rFont val="Times New Roman"/>
        <family val="1"/>
      </rPr>
      <t>)</t>
    </r>
  </si>
  <si>
    <t>місце провадження господарської діяльності</t>
  </si>
  <si>
    <r>
      <t>регіон провадження господарської діяльності (</t>
    </r>
    <r>
      <rPr>
        <b/>
        <sz val="12"/>
        <rFont val="Times New Roman"/>
        <family val="1"/>
      </rPr>
      <t>зазначити область, територіальну громаду, населений пункт</t>
    </r>
    <r>
      <rPr>
        <sz val="12"/>
        <rFont val="Times New Roman"/>
        <family val="1"/>
      </rPr>
      <t>)</t>
    </r>
  </si>
  <si>
    <t xml:space="preserve">код основного виду діяльності згідно КВЕД </t>
  </si>
  <si>
    <r>
      <t xml:space="preserve">цифрове та текстове позначення основного виду діяльності згідно з КВЕД, </t>
    </r>
    <r>
      <rPr>
        <b/>
        <sz val="12"/>
        <rFont val="Times New Roman"/>
        <family val="1"/>
      </rPr>
      <t>зазначений вид економічної діяльності має відповідати виду діяльності, зазначеному в заяві на отримання гранту</t>
    </r>
  </si>
  <si>
    <t>досвід провадження господарської діяльності</t>
  </si>
  <si>
    <r>
      <t>інформація про досвід провадження господарської діяльності (</t>
    </r>
    <r>
      <rPr>
        <b/>
        <sz val="12"/>
        <rFont val="Times New Roman"/>
        <family val="1"/>
      </rPr>
      <t>зазначити період провадження господарської діяльності з дати державної реєстрації суб’єкта господарювання до дати подання заявки</t>
    </r>
    <r>
      <rPr>
        <sz val="12"/>
        <rFont val="Times New Roman"/>
        <family val="1"/>
      </rPr>
      <t>)</t>
    </r>
  </si>
  <si>
    <t>контактна інформація</t>
  </si>
  <si>
    <t>місцезнаходження суб’єкта мікро-, малого або середнього підприємництва та місце провадження його господарської діяльності, контактний номер телефону, адреса електронної пошти, прізвище, власне ім’я та по батькові (за наявності) керівника (для юридичної особи) або власника (для фізичної особи — підприємця), інші канали комунікації (веб-сайт, сторінки у соціальних мережах — за наявності).</t>
  </si>
  <si>
    <t>Опис проекту:</t>
  </si>
  <si>
    <t>бізнес-ідея та мета її реалізації</t>
  </si>
  <si>
    <r>
      <t>змістовне пояснення концепції проекту, його унікальності, інноваційності, значущості для ринку або споживача (</t>
    </r>
    <r>
      <rPr>
        <b/>
        <sz val="12"/>
        <rFont val="Times New Roman"/>
        <family val="1"/>
      </rPr>
      <t>коротко описати, у чому полягає ідея проєкту, чим вона відрізняється від інших пропозицій та яку користь або цінність створює для споживача чи ринку</t>
    </r>
    <r>
      <rPr>
        <sz val="12"/>
        <rFont val="Times New Roman"/>
        <family val="1"/>
      </rPr>
      <t>)</t>
    </r>
  </si>
  <si>
    <t>очікуваний вплив проекту</t>
  </si>
  <si>
    <r>
      <t>очікуваний вплив проекту на ринок (покращення конкурентного середовища, розширення вибору для споживачів, підвищення якості товарів/послуг) та на місцеву громаду (створення нових робочих місць, розвиток інфраструктури, соціальний або екологічний ефект) -</t>
    </r>
    <r>
      <rPr>
        <b/>
        <sz val="12"/>
        <rFont val="Times New Roman"/>
        <family val="1"/>
      </rPr>
      <t xml:space="preserve"> коротко описати, які позитивні зміни очікуються від реалізації проєкту: що покращиться для споживачів або ринку та яку користь проєкт принесе місцевій громаді</t>
    </r>
  </si>
  <si>
    <t>наявність дозвільних документів  (документів дозвільного характеру, ліцензій або інших результатів надання публічних послуг)</t>
  </si>
  <si>
    <r>
      <t xml:space="preserve">зазначте перелік дозвільних, ліцензійних, реєстраційних та інших документів, необхідних для реалізації проєкту, а також їх статус: отримано / у процесі отримання / не потребується; наявність дозвільних документів/  перелік необхідних дозвільних документів для провадження діяльності, поточний статус їх отримання (отримано, у процесі отримання, відсутні), плани щодо отримання відсутніх документів -  </t>
    </r>
    <r>
      <rPr>
        <b/>
        <sz val="12"/>
        <rFont val="Times New Roman"/>
        <family val="1"/>
      </rPr>
      <t>зазначити, які дозволи, ліцензії, реєстрації або інші документи потрібні для провадження запланованої діяльності, які з них уже отримано, які перебувають у процесі оформлення та які ще необхідно отримати, якщо дозвільні документи для відповідного виду діяльності не потрібні — зазначити це окремо</t>
    </r>
  </si>
  <si>
    <t>потреба у державній підтримці</t>
  </si>
  <si>
    <r>
      <t xml:space="preserve"> запитуваний обсяг фінансової підтримки у гривнях, детальний перелік напрямів їх використання (придбання обладнання, ремонт/будівництво, навчання персоналу, маркетинг), очікуваний результат від державної підтримки (вплив підтримки на масштабування або прискорення реалізації проекту, підвищення його стійкості та прибутковості) - </t>
    </r>
    <r>
      <rPr>
        <b/>
        <sz val="12"/>
        <rFont val="Times New Roman"/>
        <family val="1"/>
      </rPr>
      <t>зазначити суму підтримки, на що саме планується спрямувати кошти: обладнання, транспорт, ремонт, сировину та матеріали, оренду, програмне забезпечення, маркетинг, облаштування робочих місць, а також коротко пояснити, який результат це дасть для запуску або розвитку бізнесу</t>
    </r>
  </si>
  <si>
    <t>Резюме проекту</t>
  </si>
  <si>
    <t>строк реалізації проекту:</t>
  </si>
  <si>
    <t>24 місяці</t>
  </si>
  <si>
    <t>24 місяці / 36 місяців / 60 місяців</t>
  </si>
  <si>
    <t>тип проекту:</t>
  </si>
  <si>
    <t xml:space="preserve">започаткування власної справи/ масштабування власної справи (потрібне вибрати). </t>
  </si>
  <si>
    <t>розрахунок максимально допустимої суми гранту</t>
  </si>
  <si>
    <t>КОРОТКО: 1) оберіть строк проєкту — 24 / 36 / 60 місяців; 2) оберіть тип — «Започаткування» або «Масштабування»; 3) зазначте запитувану суму гранту; 4) у матриці оберіть ПДВ на дату подання заяви та «Так» лише навпроти тих підстав, які реально підтверджуються; 5) «Так» у рядку про 2 нові робочі місця означає окреме зобов’язання створити 2 місця; 6) нижче оберіть систему оподаткування та статус ПДВ для фінансового прогнозу; 7) у кадровому плані зазначте фактичну кількість нових місць. Для масштабування — не менше 1; якщо обрано +20% за робочі місця — не менше 2.</t>
  </si>
  <si>
    <t>запитувана сума гранту, грн</t>
  </si>
  <si>
    <t>коментарі</t>
  </si>
  <si>
    <t>Оберіть тип проєкту та лише ті підстави для збільшення розміру гранту, які фактично відповідають заявнику і проєкту. Для започаткування базовий розмір гранту становить 100 000–300 000 грн, для масштабування — 500 000–1 500 000 грн. Граничний розмір з урахуванням збільшень: 500 000 грн для започаткування та 2 500 000 грн для масштабування. Для масштабування базовою обов’язковою умовою є створення 1 нового робочого місця. Підстава +20% за робочі місця застосовується лише за окремого зобов’язання отримувача створити 2 нових робочих місця; сам факт зазначення двох працівників у кадровому плані не повинен автоматично означати прийняття такого зобов’язання. Статус платника ПДВ для +20% визначається станом на дату подання заяви. Належність проєкту до пріоритетного сектору економіки остаточно визначається Державним центром зайнятості.</t>
  </si>
  <si>
    <t xml:space="preserve">  тип проєкту</t>
  </si>
  <si>
    <t>базовий граничний розмір гранту, грн</t>
  </si>
  <si>
    <t>статус платника ПДВ на дату подання заявки</t>
  </si>
  <si>
    <t>вік отримувача 18–25 років включно</t>
  </si>
  <si>
    <t>ветеранське підприємництво</t>
  </si>
  <si>
    <t>чинний патент України на винахід та/або корисну модель, пов’язаний із реалізацією проєкту</t>
  </si>
  <si>
    <t>ВПО з досвідом підприємницької діяльності понад 6 місяців / релоковане підприємство</t>
  </si>
  <si>
    <t>зобов’язання отримувача створити 2 нових робочих місця</t>
  </si>
  <si>
    <t>Ні</t>
  </si>
  <si>
    <t>реєстрація отримувача та провадження / планування діяльності на території, визначеній Порядком</t>
  </si>
  <si>
    <t>оновлення основних засобів виробництва, знищених або пошкоджених внаслідок збройної агресії Російської Федерації</t>
  </si>
  <si>
    <t>реалізація проєкту у пріоритетному секторі економіки відповідно до визначених Порядком умов</t>
  </si>
  <si>
    <t>загальний відсоток збільшення, %</t>
  </si>
  <si>
    <t xml:space="preserve"> </t>
  </si>
  <si>
    <t>максимально допустима сума гранту, грн</t>
  </si>
  <si>
    <t>система оподаткування заявника:</t>
  </si>
  <si>
    <t>Загальна система</t>
  </si>
  <si>
    <r>
      <rPr>
        <sz val="12"/>
        <color rgb="FF000000"/>
        <rFont val="Times New Roman"/>
        <family val="1"/>
      </rPr>
      <t xml:space="preserve"> зазначте систему оподаткування, яку застосовує заявник на дату підготовки бізнес-плану або планує застосовувати під час реалізації проєкту - </t>
    </r>
    <r>
      <rPr>
        <b/>
        <sz val="12"/>
        <color rgb="FF000000"/>
        <rFont val="Times New Roman"/>
        <family val="1"/>
      </rPr>
      <t>зазначте систему оподаткування, яка застосовуватиметься під час реалізації проєкту: загальна система або відповідна група спрощеної системи оподаткування. Обраний варіант має відповідати розрахункам податків у фінансовій частині бізнес-плану</t>
    </r>
  </si>
  <si>
    <t>Неплатник ПДВ</t>
  </si>
  <si>
    <r>
      <rPr>
        <sz val="12"/>
        <color rgb="FF000000"/>
        <rFont val="Times New Roman"/>
        <family val="1"/>
      </rPr>
      <t xml:space="preserve"> зазначте, чи є заявник платником ПДВ на дату підготовки бізнес-плану або чи планує зареєструватися платником ПДВ під час реалізації проєкту - </t>
    </r>
    <r>
      <rPr>
        <b/>
        <sz val="12"/>
        <color rgb="FF000000"/>
        <rFont val="Times New Roman"/>
        <family val="1"/>
      </rPr>
      <t>зазначте статус платника ПДВ, який застосовуватиметься під час реалізації проєкту: Платник ПДВ або Неплатник ПДВ. Це поле використовується для фінансового планування і не впливає на підвищення максимально допустимої суми гранту</t>
    </r>
  </si>
  <si>
    <t>основна мета проекту:</t>
  </si>
  <si>
    <t xml:space="preserve">  </t>
  </si>
  <si>
    <r>
      <rPr>
        <sz val="12"/>
        <color rgb="FF000000"/>
        <rFont val="Times New Roman"/>
        <family val="1"/>
      </rPr>
      <t xml:space="preserve">Опис ключового завдання, яке планується реалізувати в рамках проекту. Опишіть основну мету проєкту з урахуванням обраного типу проєкту — започаткування або масштабування власної справи — та зазначте, як реалізація проєкту сприятиме створенню або розвитку бізнесу. </t>
    </r>
    <r>
      <rPr>
        <b/>
        <sz val="12"/>
        <color rgb="FF000000"/>
        <rFont val="Times New Roman"/>
        <family val="1"/>
      </rPr>
      <t>Опишіть, чого ви плануєте досягти завдяки проєкту. Зазначте, чи йдеться про започаткування нового бізнесу або масштабування вже діючого, та коротко поясніть, як проєкт допоможе створити або розвинути справу</t>
    </r>
  </si>
  <si>
    <t>коротка характеристика продукції або послуг:</t>
  </si>
  <si>
    <r>
      <t xml:space="preserve">короткий опис характеристик товарів або послуг, що пропонуються в рамкаї проекту (за наявності). </t>
    </r>
    <r>
      <rPr>
        <b/>
        <sz val="12"/>
        <rFont val="Times New Roman"/>
        <family val="1"/>
      </rPr>
      <t>Коротко опишіть товари або послуги, які плануєте пропонувати в межах проєкту (за наявності)</t>
    </r>
    <r>
      <rPr>
        <sz val="12"/>
        <rFont val="Times New Roman"/>
        <family val="1"/>
      </rPr>
      <t xml:space="preserve">
</t>
    </r>
  </si>
  <si>
    <t>визначення цільової аудиторії:</t>
  </si>
  <si>
    <r>
      <t xml:space="preserve">опис потенційних споживачів товарів або послуг за віком, місцем проживання, професією, інтересам, тощо. </t>
    </r>
    <r>
      <rPr>
        <b/>
        <sz val="12"/>
        <rFont val="Times New Roman"/>
        <family val="1"/>
      </rPr>
      <t>Опишіть, хто є вашими потенційними клієнтами: їхній вік, місце проживання, професію, інтереси та інші важливі характеристики</t>
    </r>
    <r>
      <rPr>
        <sz val="12"/>
        <rFont val="Times New Roman"/>
        <family val="1"/>
      </rPr>
      <t xml:space="preserve">
</t>
    </r>
  </si>
  <si>
    <t>місцезнаходження реалізації проекту:</t>
  </si>
  <si>
    <r>
      <t xml:space="preserve">Зазначити область, територіальну громаду, населений пункт та, за наявності, адресу місця фактичної реалізації проєкту. </t>
    </r>
    <r>
      <rPr>
        <b/>
        <sz val="12"/>
        <rFont val="Times New Roman"/>
        <family val="1"/>
      </rPr>
      <t>Вкажіть, де фактично реалізовуватиметься проєкт: область, громаду, населений пункт та, за наявності, адресу</t>
    </r>
  </si>
  <si>
    <t>графік реалізації проекту:</t>
  </si>
  <si>
    <t>Опишіть етапи реалізації проєкту та зазначте строки їх виконання. Для кожного етапу вкажіть орієнтовний місяць і рік</t>
  </si>
  <si>
    <t>Початок:</t>
  </si>
  <si>
    <t>Початок: місяць і рік початку реалізації проєкту.
Ключові етапи: основні етапи реалізації проєкту із зазначенням строків їх виконання.
Проміжні етапи: проміжні кроки між основними етапами із зазначенням строків.
Завершення: місяць і рік завершення реалізації проєкту. Дата завершення повинна відповідати обраному строку реалізації — 24, 36 або 60 місяців.</t>
  </si>
  <si>
    <t>Ключові етапи:</t>
  </si>
  <si>
    <t>Проміжні етапи:</t>
  </si>
  <si>
    <t>Завершення:</t>
  </si>
  <si>
    <t>загальний бюджет проекту:</t>
  </si>
  <si>
    <r>
      <t xml:space="preserve">повна вартість реалізації проекту із зазначенням основних статей витрат. Загальний бюджет проєкту має включати запитувану суму гранту та власні/залучені кошти заявника, якщо такі передбачені. </t>
    </r>
    <r>
      <rPr>
        <b/>
        <sz val="12"/>
        <rFont val="Times New Roman"/>
        <family val="1"/>
      </rPr>
      <t xml:space="preserve">Зазначте повну вартість реалізації проєкту та основні статті витрат. До загального бюджету включіть запитувану суму гранту, а також власні або залучені кошти, якщо вони передбачені
</t>
    </r>
  </si>
  <si>
    <t>цінова стратегія продукції:</t>
  </si>
  <si>
    <r>
      <t>принципи та підхід до формування ціни на продукцію або послуги, враховуючи ринкову ситуацію та позиціонування.</t>
    </r>
    <r>
      <rPr>
        <b/>
        <sz val="12"/>
        <rFont val="Times New Roman"/>
        <family val="1"/>
      </rPr>
      <t xml:space="preserve"> Опишіть, як формується ціна на товари або послуги: що враховується при розрахунку вартості, які ціни діють на ринку та як ви плануєте позиціонувати свою пропозицію
</t>
    </r>
  </si>
  <si>
    <t>очікувані показники прибутковості:</t>
  </si>
  <si>
    <t xml:space="preserve">прогнозні обсяги продажів
</t>
  </si>
  <si>
    <r>
      <t xml:space="preserve"> </t>
    </r>
    <r>
      <rPr>
        <b/>
        <sz val="12"/>
        <rFont val="Times New Roman"/>
        <family val="1"/>
      </rPr>
      <t>Вкажіть, який обсяг товарів або послуг плануєте продавати за визначений період та на яку орієнтовну суму</t>
    </r>
    <r>
      <rPr>
        <sz val="12"/>
        <rFont val="Times New Roman"/>
        <family val="1"/>
      </rPr>
      <t xml:space="preserve">
</t>
    </r>
  </si>
  <si>
    <t>рівень рентабельності</t>
  </si>
  <si>
    <t xml:space="preserve"> Зазначте очікуваний рівень рентабельності та покажіть, наскільки прибутковою буде діяльність відносно понесених витрат</t>
  </si>
  <si>
    <t xml:space="preserve">прибуток
</t>
  </si>
  <si>
    <t xml:space="preserve">Вкажіть очікуваний фінансовий результат після врахування доходів і витрат
</t>
  </si>
  <si>
    <t xml:space="preserve">грошовий потік
</t>
  </si>
  <si>
    <t xml:space="preserve">Покажіть надходження і витрати коштів за період та який залишок коштів очікується в результаті
</t>
  </si>
  <si>
    <t>показники ефективності (показники строку окупності інвестицій, рентабельності інвестицій та внутрішньої норми прибутковості визначаються на підставі фінансових прогнозів за весь строк реалізації проєкту)</t>
  </si>
  <si>
    <t>Показники ефективності проєкту визначайте на підставі фінансових прогнозів за весь строк його реалізації</t>
  </si>
  <si>
    <t xml:space="preserve">строк окупності інвестицій
</t>
  </si>
  <si>
    <t xml:space="preserve">Вкажіть, за який орієнтовний період вкладені у проєкт кошти мають повернутися за рахунок отриманого фінансового результату
</t>
  </si>
  <si>
    <t xml:space="preserve">рентабельність інвестицій
</t>
  </si>
  <si>
    <t xml:space="preserve">Покажіть, наскільки прибутковими є вкладення у проєкт порівняно з обсягом інвестованих коштів
</t>
  </si>
  <si>
    <t xml:space="preserve">внутрішня норма прибутковості
</t>
  </si>
  <si>
    <t xml:space="preserve">Зазначте очікуваний показник прибутковості проєкту, розрахований на підставі прогнозних грошових потоків за весь строк його реалізації
</t>
  </si>
  <si>
    <t xml:space="preserve">соціальні ефекти від реалізації проекту
</t>
  </si>
  <si>
    <t xml:space="preserve">Опишіть, яку користь проєкт матиме для людей і громади, наприклад створення робочих місць, доступ до нових послуг або розвиток місцевої економіки
</t>
  </si>
  <si>
    <t xml:space="preserve">екологічні ефіекти від реалізації проекту
</t>
  </si>
  <si>
    <t xml:space="preserve">Опишіть, чи матиме проєкт позитивний або негативний вплив на довкілля та які заходи передбачені для зменшення такого впливу
</t>
  </si>
  <si>
    <t xml:space="preserve">додаткові ефекти від реалізації проекту
</t>
  </si>
  <si>
    <t>Зазначте інші важливі результати проєкту, які не відображені у фінансових, соціальних або екологічних показниках.</t>
  </si>
  <si>
    <t>період досягнення точки беззбитковості, місяців:</t>
  </si>
  <si>
    <r>
      <t xml:space="preserve"> Зазначити місяць реалізації проєкту, починаючи з якого прогнозовані доходи покривають прогнозовані витрати. </t>
    </r>
    <r>
      <rPr>
        <b/>
        <sz val="12"/>
        <rFont val="Times New Roman"/>
        <family val="1"/>
      </rPr>
      <t>Зазначте, з якого місяця проєкт виходить на беззбитковість — тобто доходи починають покривати витрати</t>
    </r>
    <r>
      <rPr>
        <sz val="12"/>
        <rFont val="Times New Roman"/>
        <family val="1"/>
      </rPr>
      <t xml:space="preserve">
</t>
    </r>
  </si>
  <si>
    <t>версія бізнес-плану:</t>
  </si>
  <si>
    <r>
      <t xml:space="preserve"> зазначте номер або позначення поточної версії бізнес-плану, наприклад: «Версія 1», «Версія 2». Вкажіть номер версії бізнес-плану. </t>
    </r>
    <r>
      <rPr>
        <b/>
        <sz val="12"/>
        <rFont val="Times New Roman"/>
        <family val="1"/>
      </rPr>
      <t xml:space="preserve">Перший підготовлений варіант — “Версія 1”, після внесення змін або доопрацювання — “Версія 2” і далі по порядку
</t>
    </r>
  </si>
  <si>
    <t>дата підготовки / останнього оновлення:</t>
  </si>
  <si>
    <r>
      <t xml:space="preserve"> зазначте дату, коли бізнес-план був підготовлений або востаннє змінений. </t>
    </r>
    <r>
      <rPr>
        <b/>
        <sz val="12"/>
        <rFont val="Times New Roman"/>
        <family val="1"/>
      </rPr>
      <t>Зазначте дату підготовки бізнес-плану або, якщо його змінювали, дату останнього оновлення</t>
    </r>
    <r>
      <rPr>
        <sz val="12"/>
        <rFont val="Times New Roman"/>
        <family val="1"/>
      </rPr>
      <t xml:space="preserve">
</t>
    </r>
  </si>
  <si>
    <t>Інвестиційний план:</t>
  </si>
  <si>
    <t>перелік активів, що планується придбати за рахунок грантових коштів</t>
  </si>
  <si>
    <t xml:space="preserve">Стаття витрат </t>
  </si>
  <si>
    <t>Сума  (грн)</t>
  </si>
  <si>
    <t>Обгрунтування</t>
  </si>
  <si>
    <t>Витрати, що плануються за рахунок грантових коштів, повинні відповідати напрямам використання гранту, визначеним пунктом 7 Порядку, та бути передбачені бізнес-планом. Для кожної позиції зазначте найменування, орієнтовну марку/модель або основні характеристики та вартість. Зміна погоджених позицій, характеристик, марки/моделі або структури витрат під час реалізації проєкту здійснюється у порядку, визначеному Порядком та договором гранту; не вважайте таку заміну автоматично дозволеною.</t>
  </si>
  <si>
    <t>Разом:</t>
  </si>
  <si>
    <t>власні / залучені кошти (за наявності, не є обов’язковою умовою):</t>
  </si>
  <si>
    <t>Стаття витрат</t>
  </si>
  <si>
    <t>Цей блок заповнюється лише за наявності власних або інших залучених коштів. Співфінансування не є обов’язковою умовою отримання гранту за Порядком. Якщо додаткові кошти передбачені — зазначте суму, джерело та напрями їх використання; якщо не передбачені — зазначте 0 грн.</t>
  </si>
  <si>
    <t>Кадровий план:</t>
  </si>
  <si>
    <t>кількість новостворених робочих місць:</t>
  </si>
  <si>
    <r>
      <t>запланована кількість робочих місць, що будуть створені в результаті реалізації проекту, з обґрунтуванням потреби у кожній посаді.</t>
    </r>
    <r>
      <rPr>
        <b/>
        <sz val="12"/>
        <rFont val="Times New Roman"/>
        <family val="1"/>
      </rPr>
      <t xml:space="preserve"> Вкажіть загальну кількість нових робочих місць, які планується створити в межах проєкту. Обґрунтування потреби в кожній новій посаді зазначте нижче у переліку посад</t>
    </r>
  </si>
  <si>
    <t>перелік посад та розмір передбаченої заробітної плати:</t>
  </si>
  <si>
    <r>
      <t xml:space="preserve">найменування посад, кількість працівників за кожною посадою, орієнтовний розмір щомісячної заробітної плати (до оподаткування або після ⸺ із зазначенням формату), тривалість зайнятості (постійна чи сезонна). Дані мають відповідати розрахункам витрат на оплату праці у фінансовій частині бізнес-плану. </t>
    </r>
    <r>
      <rPr>
        <b/>
        <sz val="12"/>
        <rFont val="Times New Roman"/>
        <family val="1"/>
      </rPr>
      <t>Зазначте окремо існуючі посади на дату подання заяви та нові посади, які планується створити в межах проєкту. Для кожної посади вкажіть назву, кількість працівників, орієнтовну щомісячну заробітну плату до оподаткування та вид зайнятості — постійна чи сезонна. Коротко поясніть потребу в кожній новій посаді. Дані мають відповідати розрахункам витрат на оплату праці у фінансовій частині бізнес-плану</t>
    </r>
  </si>
  <si>
    <t>Оцінка ризиків:</t>
  </si>
  <si>
    <t>основні ризики реалізації проекту:</t>
  </si>
  <si>
    <r>
      <t xml:space="preserve">потенційні внутрішні ризики (організаційні, кадрові, фінансові, технологічні) та зовнішні ризики (економічна нестабільність, зміна законодавства, коливання цін на ресурси, конкуренція, форс-мажорні обставини). </t>
    </r>
    <r>
      <rPr>
        <b/>
        <sz val="12"/>
        <rFont val="Times New Roman"/>
        <family val="1"/>
      </rPr>
      <t>Опишіть основні ризики, які можуть вплинути на реалізацію проєкту. Це можуть бути внутрішні ризики, пов’язані з організацією роботи, персоналом, фінансами або обладнанням, а також зовнішні — зміна цін, конкуренція, економічна ситуація, зміни законодавства чи форс-мажорні обставини</t>
    </r>
  </si>
  <si>
    <t>механізми управління ризиками та заходи з їх мінімізації:</t>
  </si>
  <si>
    <r>
      <t xml:space="preserve">можливі дії або запобіжні заходи для кожного ідентифікованого ризику, спрямовані на зменшення ймовірності його виникнення або впливу на проект (наприклад, диверсифікація постачальників, створення резервів, додаткове навчання персоналу). </t>
    </r>
    <r>
      <rPr>
        <b/>
        <sz val="12"/>
        <rFont val="Times New Roman"/>
        <family val="1"/>
      </rPr>
      <t>Для кожного зазначеного ризику коротко опишіть, що будете робити, щоб зменшити ймовірність його виникнення або його вплив на бізнес. Наприклад: мати кількох постачальників, створити фінансовий резерв, навчати працівників або передбачити альтернативний спосіб роботи</t>
    </r>
  </si>
  <si>
    <t>Соціально-економічні результати реалізації проекту:</t>
  </si>
  <si>
    <t>кількість створених робочих місць:</t>
  </si>
  <si>
    <r>
      <t>загальна кількість нових робочих місць, що будуть створені в результаті реалізації проекту (з урахуванням прямого та непрямого впливу).</t>
    </r>
    <r>
      <rPr>
        <b/>
        <sz val="12"/>
        <rFont val="Times New Roman"/>
        <family val="1"/>
      </rPr>
      <t xml:space="preserve"> Кількість створених робочих місць</t>
    </r>
  </si>
  <si>
    <t>прогнозовані суми податкових та інших обов’язкових платежів:</t>
  </si>
  <si>
    <r>
      <t xml:space="preserve">Зазначити прогнозовану суму податків, зборів та єдиного внеску на загальнообов’язкове державне соціальне страхування, що очікується до сплати протягом усього строку реалізації проєкту. </t>
    </r>
    <r>
      <rPr>
        <b/>
        <sz val="12"/>
        <rFont val="Times New Roman"/>
        <family val="1"/>
      </rPr>
      <t xml:space="preserve">Орієнтовна оцінка  суми сплачених податків, зборів (обов’язкових платежів), єдиного внеску на загальнообов’язкове державне соціальне страхування. </t>
    </r>
  </si>
  <si>
    <t>вплив проекту на розвиток підприємницького середовища в регіоні:</t>
  </si>
  <si>
    <r>
      <t xml:space="preserve">опис того, як реалізація проекту сприятиме активізації економічної діяльності в регіоні (створення суміжного бізнесу, розвиток локальної логістики, підвищення рівня зайнятості населення, формування попиту на місцеву сировину/ресурси). </t>
    </r>
    <r>
      <rPr>
        <b/>
        <sz val="12"/>
        <rFont val="Times New Roman"/>
        <family val="1"/>
      </rPr>
      <t>Опишіть, як реалізація проєкту може вплинути на розвиток бізнесу в регіоні: створення робочих місць, співпрацю з місцевими підприємцями, попит на місцеві товари та послуги або розвиток інших напрямів економічної діяльності.</t>
    </r>
  </si>
  <si>
    <t>План надходжень та витрат на 24, 36 або 60 місяців</t>
  </si>
  <si>
    <t>Назва суб'єкта діяльності/ФОП/ПІБ заявника (для фізичних осіб):</t>
  </si>
  <si>
    <t>ФІЗ/ФОП/ЮР</t>
  </si>
  <si>
    <t>У цьому розділі вкажіть прогнозовані надходження та витрати за кожен місяць реалізації проєкту — 24, 36 або 60 місяців. Дані мають відповідати інформації, зазначеній у бізнес-плані, та відображати всю заплановану діяльність</t>
  </si>
  <si>
    <t>Сума гранту, грн.</t>
  </si>
  <si>
    <t>Період реалізації проєкту, місяців</t>
  </si>
  <si>
    <t>Прогноз доходів формується за кожним видом продукції/послуг окремо на підставі прогнозованого обсягу реалізації та ціни продажу. Дані мають бути узгоджені з описом продукції/послуг, ціновою стратегією та прогнозними обсягами продажів у бізнес-плані.</t>
  </si>
  <si>
    <t>місяці періоду реалізації бізнес-плана</t>
  </si>
  <si>
    <t>Статті надходжень</t>
  </si>
  <si>
    <t>Опис (в разі необхідності)</t>
  </si>
  <si>
    <t>Залишок коштів/переплат на дату початку</t>
  </si>
  <si>
    <t>Всього</t>
  </si>
  <si>
    <t>Розмір гранту</t>
  </si>
  <si>
    <t>н/д</t>
  </si>
  <si>
    <t>Власні або залучені кошти, вкладені у проєкт</t>
  </si>
  <si>
    <t>Дохід від реалізації продукції, товарів або послуг (за наявності кількох видів товарів або послуг розрахуйте дохід за кожним видом окремо, а в таблиці зазначте загальну суму прогнозованого доходу за місяць)</t>
  </si>
  <si>
    <t>Додаткові доходи від реалізації товарів або послуг (зазначайте лише додаткові доходи, які не включені до основного прогнозу доходу від реалізації)</t>
  </si>
  <si>
    <t>Доходи від реалізації майна</t>
  </si>
  <si>
    <t>Інші джерела надходжень грошових коштів</t>
  </si>
  <si>
    <t>Всього надходжень</t>
  </si>
  <si>
    <t>1. Прогноз витрат формується за основними категоріями витрат за кожен місяць реалізації проєкту. Витрати мають бути обґрунтованими, пов’язаними з господарською діяльністю за проєктом та узгодженими з інвестиційним, кадровим і операційним планами бізнес-плану.                2. Одноразові інвестиційні витрати та поточні операційні витрати відображаються окремо. Не допускається повторне включення однієї й тієї самої витрати до обох категорій.</t>
  </si>
  <si>
    <t>Вкажіть прогнозований дохід за кожен місяць окремо. Розрахунок бажано робити на основі очікуваного обсягу продажів × ціна товару або послуги</t>
  </si>
  <si>
    <t>Статті витрат, пов’язані з реалізацією проєкту, грн.</t>
  </si>
  <si>
    <t xml:space="preserve">Залишок коштів/переплат на дату початку </t>
  </si>
  <si>
    <t>`</t>
  </si>
  <si>
    <t>Витрати, пов’язані з реалізацією продукції / наданням послуг</t>
  </si>
  <si>
    <t>Придбання майна для здійснення діяльності</t>
  </si>
  <si>
    <t>Оренда нежитлових приміщень та/або земельної ділянки</t>
  </si>
  <si>
    <t>Оренда обладнання</t>
  </si>
  <si>
    <t>Інші обов’язкові або господарські платежі, пов’язані з діяльністю бізнесу, які не віднесені до окремих статей вище, у тому числі платежі за фінансовим лізингом</t>
  </si>
  <si>
    <t>Комунальні послуги (газ, світло, вода)</t>
  </si>
  <si>
    <t>Страхування</t>
  </si>
  <si>
    <t>Маркетинг та реклама, грн</t>
  </si>
  <si>
    <t>Зв’язок, інтернет, охорона та інші супутні послуги, грн</t>
  </si>
  <si>
    <t>Основні засоби, обладнання та облаштування робочих місць</t>
  </si>
  <si>
    <t xml:space="preserve"> Ремонт приміщень та обладнання, матеріали та послуги, грн</t>
  </si>
  <si>
    <t>Транспорт і доставка</t>
  </si>
  <si>
    <t>Професійні послуги, програмне забезпечення, цифровізація, франшиза та оформлення прав інтелектуальної власності</t>
  </si>
  <si>
    <t>Амортизаційні відрахування (частина вартості обладнання, техніки та інших основних засобів, яка поступово включається до витрат протягом строку їх використання)</t>
  </si>
  <si>
    <t>Всього витрат на оплату праці</t>
  </si>
  <si>
    <t>***Заробітна плата заявника (для ФОП)</t>
  </si>
  <si>
    <t>Оплата праці працівників, які працюють на дату початку реалізації проєкту</t>
  </si>
  <si>
    <t>Оплата праці працівників, працевлаштованих протягом строку реалізації проєкту</t>
  </si>
  <si>
    <t>Залишок зобов’язання за грантом після зарахування визначених Порядком податків, зборів та ЄСВ, грн</t>
  </si>
  <si>
    <t>Податки та обов’язкові платежі за працівників, які працюють на дату початку реалізації проєкту:</t>
  </si>
  <si>
    <t>ПДФО за діючих працівників, грн</t>
  </si>
  <si>
    <t>Військовий збір за діючих працівників, грн</t>
  </si>
  <si>
    <t>ЄСВ за діючих працівників, грн</t>
  </si>
  <si>
    <t>Податки та обов’язкові платежі за працівників, працевлаштованих протягом строку реалізації проєкту:</t>
  </si>
  <si>
    <t>ПДФО за працівників, працевлаштованих протягом строку реалізації проєкту, грн</t>
  </si>
  <si>
    <t>Військовий збір за працівників, працевлаштованих протягом строку реалізації проєкту, грн</t>
  </si>
  <si>
    <t>ЄСВ за працівників, працевлаштованих протягом строку реалізації проєкту, грн</t>
  </si>
  <si>
    <t>*Податки та обов’язкові платежі заявника / підприємства:</t>
  </si>
  <si>
    <t>Заповнюйте лише платежі, які застосовуються до вашої організаційно-правової форми та системи оподаткування. Ставки податків у цьому шаблоні не фіксуються автоматично, оскільки вони визначаються податковим законодавством та можуть змінюватися.</t>
  </si>
  <si>
    <t>Спрощена система — єдиний податок, грн</t>
  </si>
  <si>
    <t>Військовий збір ФОП на спрощеній системі, грн</t>
  </si>
  <si>
    <t>**Загальна система (ФОП) — оподатковуваний дохід, грн</t>
  </si>
  <si>
    <t>ПДФО від підприємницької діяльності ФОП, грн</t>
  </si>
  <si>
    <t>Військовий збір ФОП на загальній системі, грн</t>
  </si>
  <si>
    <t>ЄСВ за ФОП, грн</t>
  </si>
  <si>
    <t>**Загальна система (підприємство) — оподатковуваний прибуток, грн</t>
  </si>
  <si>
    <t>Податок на прибуток підприємств, грн</t>
  </si>
  <si>
    <t>Екологічний податок, грн</t>
  </si>
  <si>
    <t>Рентна плата, грн</t>
  </si>
  <si>
    <t>Разом податки та обов’язкові платежі за місяць, грн</t>
  </si>
  <si>
    <t>Накопичені податки та обов’язкові платежі, грн</t>
  </si>
  <si>
    <t>Всього витрати</t>
  </si>
  <si>
    <t>Фінансовий результат за місяць, грн.</t>
  </si>
  <si>
    <t>Залишок / дефіцит коштів на початок місяця, грн</t>
  </si>
  <si>
    <t>Залишок / дефіцит коштів на кінець місяця, грн</t>
  </si>
  <si>
    <t>Ваші нотатки та коментарі</t>
  </si>
  <si>
    <t>Використайте це місце для пояснень будь-якої необхідної інформації, яку ви вказали вище при заповненні полів.</t>
  </si>
  <si>
    <t>Для контролю виконання умов гранту працівники відображаються окремо: ті, хто працює на дату початку реалізації проєкту, та працівники, працевлаштовані протягом строку реалізації проєкту. Рядок погашення грантового зобов’язання є прогнозним; фактичні суми, що зараховуються у виконання умов договору гранту, визначаються відповідно до Порядку №616 та даних ДПС/ПФУ.</t>
  </si>
  <si>
    <t>**</t>
  </si>
  <si>
    <t>За потреби зазначте також суму оподатковуваного доходу або прибутку, від якої розрахований відповідний податок</t>
  </si>
  <si>
    <t>***</t>
  </si>
  <si>
    <t>Для ФОП зазначте суму коштів, яку плануєте отримувати для особистого використання. Цей показник використовується для фінансового планування і не є заробітною платою найманого працівника</t>
  </si>
  <si>
    <t>* Для прогнозного зменшення грантового зобов’язання у рядку «Разом податки та обов’язкові платежі за місяць» враховуються визначені Порядком №616 податки, збори та ЄСВ: за найманих працівників, які працюють у отримувача протягом строку реалізації проєкту, у тому числі за працівників, які працювали до отримання гранту, та за працівників, працевлаштованих протягом строку реалізації проєкту, а також відповідні платежі отримувача/підприємства. Розподіл працівників на дві групи у таблиці зроблено лише для прозорості фінансового прогнозу та контролю збереження існуючої зайнятості і створення нових робочих місць. Фактичні суми, що зараховуються у виконання умов договору гранту, визначаються відповідно до Порядку та даних ДПС/ПФУ.</t>
  </si>
  <si>
    <t>Амортизаційні відрахування - Облікова сума зносу основних засобів. Не є фактичною виплатою коштів і не включається до розрахунку грошового залишку.</t>
  </si>
  <si>
    <t>ІНСТРУКЦІЯ</t>
  </si>
  <si>
    <t>ЗАПОЧАТКУВАННЯ ВЛАСНОЇ СПРАВИ</t>
  </si>
  <si>
    <t>Постанова КМУ № 616 від 15.05.2026 (умови застосовуються з 01.09.2026)</t>
  </si>
  <si>
    <t>Офіційний текст: https://zakon.rada.gov.ua/laws/show/616-2026-%D0%BF</t>
  </si>
  <si>
    <t>ХТО МОЖЕ ОТРИМАТИ</t>
  </si>
  <si>
    <t>1. Фізичні особи — громадяни України віком від 18 років.</t>
  </si>
  <si>
    <t>До цієї категорії для цілей Порядку належать також визначені Порядком:</t>
  </si>
  <si>
    <t>• учасники бойових дій;</t>
  </si>
  <si>
    <t>• особи з інвалідністю внаслідок війни;</t>
  </si>
  <si>
    <t>• члени сімей зазначених осіб та члени сімей загиблих (померлих) Захисників і Захисниць України — у випадках і порядку, визначених законодавством та Порядком.</t>
  </si>
  <si>
    <t>Після прийняття рішення про надання гранту фізична особа протягом 20 календарних днів повинна зареєструватися як ФОП або створити юридичну особу приватного права, укласти договір гранту та подати до уповноваженого банку документи для відкриття рахунка.</t>
  </si>
  <si>
    <t>2. Також грант на започаткування може надаватися суб’єктам ветеранського підприємництва — ветеранам війни, які провадять незалежну професійну діяльність та взяті на податковий облік як самозайняті особи.</t>
  </si>
  <si>
    <t>РОЗМІР</t>
  </si>
  <si>
    <t>Від 100 000 до 300 000 грн включно — відповідно до запиту заявника.</t>
  </si>
  <si>
    <t>Максимальна сума з урахуванням передбачених Порядком збільшень — 500 000 грн.</t>
  </si>
  <si>
    <t>ЗБІЛЬШЕННЯ РОЗМІРУ ГРАНТУ</t>
  </si>
  <si>
    <t>+5% — для отримувача віком від 18 до 25 років включно.</t>
  </si>
  <si>
    <t>+20% — за кожної окремої умови:</t>
  </si>
  <si>
    <t>• отримувач є суб’єктом ветеранського підприємництва;</t>
  </si>
  <si>
    <t>• отримувач станом на дату подання заяви зареєстрований платником ПДВ;</t>
  </si>
  <si>
    <t>• отримувач є власником чинного патенту України на винахід та/або корисну модель, безпосередньо пов’язаних з реалізацією бізнес-проєкту;</t>
  </si>
  <si>
    <t>• отримувач є ВПО та має досвід провадження підприємницької діяльності понад 6 місяців, або заявником є релоковане підприємство;</t>
  </si>
  <si>
    <t>• отримувач бере на себе зобов’язання створити 2 нових робочих місця.</t>
  </si>
  <si>
    <t>+30% — за кожної окремої умови:</t>
  </si>
  <si>
    <t>• отримувач зареєстрований та провадить/планує провадити підприємницьку діяльність на визначених Порядком прифронтових територіях або на території Славутицької міської територіальної громади Київської області;</t>
  </si>
  <si>
    <t>• грант спрямовується на оновлення основних засобів виробництва, знищених чи пошкоджених внаслідок збройної агресії Російської Федерації проти України.</t>
  </si>
  <si>
    <t>+50% — для проєкту у пріоритетному секторі економіки, визначеному додатком до Порядку. Належність проєкту до такого сектору визначає Державний центр зайнятості.</t>
  </si>
  <si>
    <t>За одночасної наявності двох і більше умов відповідні відсотки сумуються.</t>
  </si>
  <si>
    <t>Гранична сума для започаткування після всіх збільшень — 500 000 грн.</t>
  </si>
  <si>
    <t>ВИКОРИСТАННЯ КОШТІВ</t>
  </si>
  <si>
    <t>Грант використовується лише на витрати, пов’язані із започаткуванням власної справи, за напрямами, визначеними пунктом 7 Порядку, відповідно до бізнес-плану та договору гранту.</t>
  </si>
  <si>
    <t>ОБМЕЖЕННЯ ЗА ОКРЕМИМИ НАПРЯМАМИ</t>
  </si>
  <si>
    <t>• ремонт приміщень та/або обладнання — не більше 50% розміру гранту;</t>
  </si>
  <si>
    <t>• тварини, птиця, багаторічні насадження, саджанці, посівний матеріал, сировина, матеріали, товари та пов’язані з реалізацією бізнес-плану послуги — сумарно не більше 50%;</t>
  </si>
  <si>
    <t>• фінансовий лізинг обладнання — не більше 50%;</t>
  </si>
  <si>
    <t>• оренда нежитлового приміщення та/або земельної ділянки — не більше 25%;</t>
  </si>
  <si>
    <t>• оренда обладнання — не більше 10%;</t>
  </si>
  <si>
    <t>• ліцензійне програмне забезпечення — не більше 25%;</t>
  </si>
  <si>
    <t>• веб-сайт/інтернет-магазин та цифрові інструменти автоматизації — не більше 10%;</t>
  </si>
  <si>
    <t>• налаштування, інтеграція та супровід цифрових рішень — не більше 20%;</t>
  </si>
  <si>
    <t>• маркетинг і реклама — не більше 10%;</t>
  </si>
  <si>
    <t>• айдентика, бренд, дизайн пакування, макети і друк промоматеріалів, фото-/відеоконтент, обробка аудіо-/відеопродукції, постпродакшн — не більше 50%;</t>
  </si>
  <si>
    <t>• роялті — сумарно не більше 20%;</t>
  </si>
  <si>
    <t>• створення об’єктів авторського права на замовлення — сумарно не більше 20%;</t>
  </si>
  <si>
    <t>• редагування, коректура та макетування друкованої продукції для представників креативних індустрій — не більше 50%;</t>
  </si>
  <si>
    <t>• послуги та платежі, пов’язані з оформленням прав інтелектуальної власності, — сумарно не більше 20%.</t>
  </si>
  <si>
    <t>БЕЗ ОКРЕМО ВСТАНОВЛЕНОГО В П. 7 ВІДСОТКОВОГО ОБМЕЖЕННЯ</t>
  </si>
  <si>
    <t>• меблі, обладнання, інструменти, машини та механізми, інші основні засоби;</t>
  </si>
  <si>
    <t>• транспортні засоби для комерційних та/або виробничих цілей — з урахуванням умов Порядку;</t>
  </si>
  <si>
    <t>• облаштування робочих місць — якщо такі витрати передбачені бізнес-планом.</t>
  </si>
  <si>
    <t>РОБОЧІ МІСЦЯ — ВАЖЛИВО</t>
  </si>
  <si>
    <t>Для гранту на започаткування власної справи у базовому розмірі 100 000–300 000 грн створення нового робочого місця саме по собі не є обов’язковою умовою.</t>
  </si>
  <si>
    <t>Якщо заявник обирає підставу для збільшення розміру гранту на 20% за робочі місця, він бере на себе окреме зобов’язання створити 2 нових робочих місця.</t>
  </si>
  <si>
    <t>Такі робочі місця створюються протягом 3 місяців з дня зарахування коштів на рахунок отримувача в уповноваженому банку.</t>
  </si>
  <si>
    <t>Новими вважаються робочі місця понад штатну чисельність працівників на дату подання заяви або робочі місця, створені у зв’язку з утворенням нового суб’єкта господарювання.</t>
  </si>
  <si>
    <t>Для виконання обов’язкової умови не може бути працевлаштована особа, яка перебувала у трудових відносинах з отримувачем гранту протягом 180 календарних днів до такого працевлаштування.</t>
  </si>
  <si>
    <t>Строк працевлаштування на обов’язково створених робочих місцях — не менш як 18, 24 або 54 місяці протягом строку реалізації проєкту відповідно до умов договору гранту.</t>
  </si>
  <si>
    <t>СТРОК ПРОЄКТУ</t>
  </si>
  <si>
    <t>2, 3 або 5 років (24, 36 або 60 місяців). Обраний строк зазначається у заяві та/або бізнес-плані.</t>
  </si>
  <si>
    <t>ГРАНТОВЕ ЗОБОВ’ЯЗАННЯ</t>
  </si>
  <si>
    <t>Протягом строку реалізації проєкту отримувач виконує обов’язкові умови договору гранту, у тому числі щодо сплати передбачених Порядком податків, зборів та ЄСВ. Невиконання умов може мати наслідком повернення коштів у випадках і розмірах, визначених Порядком.</t>
  </si>
  <si>
    <t>Перед поданням перевірте, щоб умови, обрані в матриці розрахунку гранту, відповідали фактичному статусу заявника та зобов’язанням, які він готовий виконувати.</t>
  </si>
  <si>
    <t>МАСШТАБУВАННЯ ВЛАСНОЇ СПРАВИ</t>
  </si>
  <si>
    <t>Суб’єкти господарювання:</t>
  </si>
  <si>
    <t>• фізичні особи — підприємці;</t>
  </si>
  <si>
    <t>• юридичні особи приватного права;</t>
  </si>
  <si>
    <t>• у тому числі суб’єкти ветеранського підприємництва.</t>
  </si>
  <si>
    <t>Обов’язкові вимоги до заявника:</t>
  </si>
  <si>
    <t>• відповідність критеріям суб’єкта малого або середнього підприємництва, визначеним Порядком;</t>
  </si>
  <si>
    <t>• заявник не належить до державного або комунального сектору економіки.</t>
  </si>
  <si>
    <t>Від 500 000 до 1 500 000 грн включно — відповідно до запиту заявника.</t>
  </si>
  <si>
    <t>Базова обов’язкова умова масштабування — створення 1 нового робочого місця.</t>
  </si>
  <si>
    <t>Максимальна сума з урахуванням передбачених Порядком збільшень — 2 500 000 грн.</t>
  </si>
  <si>
    <t>Гранична сума для масштабування після всіх збільшень — 2 500 000 грн.</t>
  </si>
  <si>
    <t>Грант використовується лише на витрати, пов’язані з масштабуванням власної справи, за напрямами, визначеними пунктом 7 Порядку, відповідно до бізнес-плану та договору гранту.</t>
  </si>
  <si>
    <t>Для гранту на масштабування власної справи у базовому розмірі 500 000–1 500 000 грн обов’язковою умовою є створення 1 нового робочого місця.</t>
  </si>
  <si>
    <t>Якщо заявник обирає підставу для збільшення розміру гранту на 20% за робочі місця, він бере на себе зобов’язання створити 2 нових робочих місця. Це зобов’язання зазначається окремо від базової умови масштабування.</t>
  </si>
  <si>
    <t>Обов’язкові робочі місця створюються протягом 3 місяців з дня зарахування коштів на рахунок отримувача в уповноваженому банку.</t>
  </si>
  <si>
    <t>Новими вважаються робочі місця понад штатну чисельність працівників на дату подання заяви.</t>
  </si>
  <si>
    <t>Протягом строку реалізації проєкту отримувач виконує обов’язкові умови договору гранту, у тому числі щодо створення робочого місця/місць та сплати передбачених Порядком податків, зборів та ЄСВ. Невиконання умов може мати наслідком повернення коштів у випадках і розмірах, визначених Порядком.</t>
  </si>
  <si>
    <t>ДОВІДНИК ДОПУСТИМИХ ВИТРАТ ЗА ПУНКТОМ 7 ПОРЯДКУ</t>
  </si>
  <si>
    <t>Позначення 100% у колонці «Максимальна частка» означає лише відсутність окремого спеціального відсоткового ліміту для цього напряму в пункті 7 Порядку; воно не означає безумовного права спрямувати весь грант на будь-яку позицію. Витрата повинна відповідати Порядку, бізнес-плану та договору гранту.</t>
  </si>
  <si>
    <t>Джерело: https://zakon.rada.gov.ua/laws/show/616-2026-%D0%BF</t>
  </si>
  <si>
    <t>Категорія для вибору</t>
  </si>
  <si>
    <t>Напрям витрат</t>
  </si>
  <si>
    <t>Максимальна частка</t>
  </si>
  <si>
    <t>Обладнання</t>
  </si>
  <si>
    <t>Обладнання та виробничі активи</t>
  </si>
  <si>
    <t>Меблі, обладнання, інструменти, машини, механізми та інші основні засоби. Окремий відсотковий ліміт не встановлено.</t>
  </si>
  <si>
    <t>Транспорт</t>
  </si>
  <si>
    <t>Транспортні засоби для комерційних та/або виробничих цілей; діє заборона відчуження до виконання умов договору гранту.</t>
  </si>
  <si>
    <t>Ремонт</t>
  </si>
  <si>
    <t>Матеріали та послуги для ремонту приміщень та/або обладнання — не більше 50% розміру гранту.</t>
  </si>
  <si>
    <t>Сировина/матеріали</t>
  </si>
  <si>
    <t>Тварини, птиця, насадження, саджанці, посівний матеріал, сировина, матеріали, товари й послуги — сумарно не більше 50%.</t>
  </si>
  <si>
    <t>Фінлізинг</t>
  </si>
  <si>
    <t>Фінансовий лізинг обладнання, крім транспортних засобів особистого користування — не більше 50%.</t>
  </si>
  <si>
    <t>Оренда приміщень</t>
  </si>
  <si>
    <t>Оренда виробничих/офісних приміщень</t>
  </si>
  <si>
    <t>Оренда нежитлового приміщення та/або земельної ділянки — не більше 25%.</t>
  </si>
  <si>
    <t>Орендна плата за обладнання — не більше 10%.</t>
  </si>
  <si>
    <t>ПЗ</t>
  </si>
  <si>
    <t>Автоматизація та цифровізація</t>
  </si>
  <si>
    <t>Ліцензійне програмне забезпечення — не більше 25%.</t>
  </si>
  <si>
    <t>Веб/автоматизація</t>
  </si>
  <si>
    <t>Веб-сайт, інтернет-магазин і цифрові інструменти автоматизації — не більше 10%.</t>
  </si>
  <si>
    <t>Цифрові послуги</t>
  </si>
  <si>
    <t>Налаштування, інтеграція та супровід цифрових рішень — не більше 20%.</t>
  </si>
  <si>
    <t>Маркетинг</t>
  </si>
  <si>
    <t>Пакування, брендинг, маркетинг</t>
  </si>
  <si>
    <t>Послуги маркетингу та реклами — не більше 10%.</t>
  </si>
  <si>
    <t>Брендинг/контент</t>
  </si>
  <si>
    <t>Айдентика, пакування, промоматеріали, фото-, відео- та аудіоконтент, постпродакшн — не більше 50%.</t>
  </si>
  <si>
    <t>Роялті</t>
  </si>
  <si>
    <t>Роялті за об’єкти авторського права, суміжних прав та промислові зразки — сумарно не більше 20%.</t>
  </si>
  <si>
    <t>Авторський об’єкт</t>
  </si>
  <si>
    <t>Створення за замовленням об’єктів авторського права — сумарно не більше 20%.</t>
  </si>
  <si>
    <t>Редагування</t>
  </si>
  <si>
    <t>Редагування, коректура й макетування друкованої продукції — лише для креативних індустрій, не більше 50%.</t>
  </si>
  <si>
    <t>Робочі місця</t>
  </si>
  <si>
    <t>Облаштування робочих місць</t>
  </si>
  <si>
    <t>Меблі, обладнання, інструменти, спецодяг і засоби індивідуального захисту. Окремий відсотковий ліміт не встановлено.</t>
  </si>
  <si>
    <t>Реєстрація ІВ</t>
  </si>
  <si>
    <t>Права інтелектуальної власності</t>
  </si>
  <si>
    <t>Реєстрація торговельної марки чи промислового зразка, послуги патентного повіреного та інші платежі — сумарно не більше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</si>
</sst>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 _₴_-;\-* #,##0\ _₴_-;_-* &quot;-&quot;??\ _₴_-;_-@"/>
    <numFmt numFmtId="165" formatCode="#,##0;[Red]\(#,##0\);\-"/>
  </numFmts>
  <fonts count="25" x14ac:knownFonts="1">
    <font>
      <sz val="11"/>
      <color rgb="FF000000"/>
      <name val="Arial"/>
    </font>
    <font>
      <sz val="11"/>
      <color rgb="FF000000"/>
      <name val="Arial"/>
    </font>
    <font>
      <sz val="12"/>
      <color theme="1"/>
      <name val="Times New Roman"/>
    </font>
    <font>
      <sz val="12"/>
      <color rgb="FF000000"/>
      <name val="Times New Roman"/>
    </font>
    <font>
      <b/>
      <sz val="12"/>
      <name val="Times New Roman"/>
    </font>
    <font>
      <sz val="12"/>
      <color rgb="FF142855"/>
      <name val="Times New Roman"/>
    </font>
    <font>
      <sz val="12"/>
      <name val="Times New Roman"/>
    </font>
    <font>
      <sz val="12"/>
      <name val="Times New Roman"/>
    </font>
    <font>
      <sz val="12"/>
      <color rgb="FF000000"/>
      <name val="Times New Roman"/>
    </font>
    <font>
      <b/>
      <sz val="12"/>
      <color theme="0"/>
      <name val="Times New Roman"/>
    </font>
    <font>
      <b/>
      <sz val="12"/>
      <name val="Times New Roman"/>
    </font>
    <font>
      <sz val="12"/>
      <color theme="0"/>
      <name val="Times New Roman"/>
    </font>
    <font>
      <b/>
      <sz val="12"/>
      <color rgb="FFFFFFFF"/>
      <name val="Times New Roman"/>
    </font>
    <font>
      <b/>
      <i/>
      <sz val="12"/>
      <name val="Times New Roman"/>
    </font>
    <font>
      <b/>
      <sz val="12"/>
      <color theme="2"/>
      <name val="Times New Roman"/>
    </font>
    <font>
      <b/>
      <sz val="12"/>
      <color rgb="FF000000"/>
      <name val="Times New Roman"/>
    </font>
    <font>
      <sz val="12"/>
      <color theme="1"/>
      <name val="Times New Roman"/>
    </font>
    <font>
      <b/>
      <sz val="12"/>
      <color theme="1"/>
      <name val="Times New Roman"/>
    </font>
    <font>
      <b/>
      <sz val="12"/>
      <name val="Times New Roman"/>
      <family val="1"/>
    </font>
    <font>
      <sz val="12"/>
      <name val="Times New Roman"/>
      <family val="1"/>
    </font>
    <font>
      <sz val="12"/>
      <color rgb="FF000000"/>
      <name val="Times New Roman"/>
      <family val="1"/>
    </font>
    <font>
      <b/>
      <sz val="12"/>
      <color rgb="FF000000"/>
      <name val="Times New Roman"/>
      <family val="1"/>
    </font>
    <font>
      <b/>
      <sz val="12"/>
      <color rgb="FF000000"/>
      <name val="Times New Roman"/>
      <family val="1"/>
      <charset val="204"/>
    </font>
    <font>
      <sz val="12"/>
      <color rgb="FF000000"/>
      <name val="Times New Roman"/>
      <family val="1"/>
      <charset val="204"/>
    </font>
    <font>
      <b/>
      <sz val="12"/>
      <color rgb="FFFFFFFF"/>
      <name val="Times New Roman"/>
      <family val="1"/>
      <charset val="204"/>
    </font>
  </fonts>
  <fills count="22">
    <fill>
      <patternFill patternType="none"/>
    </fill>
    <fill>
      <patternFill patternType="gray125"/>
    </fill>
    <fill>
      <patternFill patternType="solid">
        <fgColor rgb="FF50C5A7"/>
      </patternFill>
    </fill>
    <fill>
      <patternFill patternType="solid">
        <fgColor rgb="FF142855"/>
      </patternFill>
    </fill>
    <fill>
      <patternFill patternType="solid">
        <fgColor rgb="FF142855"/>
      </patternFill>
    </fill>
    <fill>
      <patternFill patternType="solid">
        <fgColor theme="0"/>
      </patternFill>
    </fill>
    <fill>
      <patternFill patternType="solid">
        <fgColor rgb="FFFFFF00"/>
      </patternFill>
    </fill>
    <fill>
      <patternFill patternType="solid">
        <fgColor theme="0"/>
      </patternFill>
    </fill>
    <fill>
      <patternFill patternType="solid">
        <fgColor theme="5" tint="-0.49992370372631001"/>
        <bgColor indexed="65"/>
      </patternFill>
    </fill>
    <fill>
      <patternFill patternType="solid">
        <fgColor theme="5" tint="-0.49992370372631001"/>
        <bgColor indexed="65"/>
      </patternFill>
    </fill>
    <fill>
      <patternFill patternType="solid">
        <fgColor theme="5" tint="-0.249977111117893"/>
        <bgColor indexed="65"/>
      </patternFill>
    </fill>
    <fill>
      <patternFill patternType="solid">
        <fgColor theme="7" tint="0.59993285927915285"/>
        <bgColor indexed="65"/>
      </patternFill>
    </fill>
    <fill>
      <patternFill patternType="solid">
        <fgColor theme="7" tint="0.59993285927915285"/>
        <bgColor indexed="65"/>
      </patternFill>
    </fill>
    <fill>
      <patternFill patternType="solid">
        <fgColor rgb="FF0B2F5B"/>
      </patternFill>
    </fill>
    <fill>
      <patternFill patternType="solid">
        <fgColor rgb="FFC6EAE2"/>
      </patternFill>
    </fill>
    <fill>
      <patternFill patternType="solid">
        <fgColor theme="5" tint="-0.49992370372631001"/>
        <bgColor indexed="65"/>
      </patternFill>
    </fill>
    <fill>
      <patternFill patternType="solid">
        <fgColor theme="6" tint="0.59993285927915285"/>
        <bgColor indexed="65"/>
      </patternFill>
    </fill>
    <fill>
      <patternFill patternType="solid">
        <fgColor theme="6" tint="0.59996337778862885"/>
        <bgColor indexed="65"/>
      </patternFill>
    </fill>
    <fill>
      <patternFill patternType="solid">
        <fgColor theme="7" tint="0.59996337778862885"/>
        <bgColor indexed="65"/>
      </patternFill>
    </fill>
    <fill>
      <patternFill patternType="solid">
        <fgColor theme="4"/>
      </patternFill>
    </fill>
    <fill>
      <patternFill patternType="solid">
        <fgColor rgb="FF142855"/>
      </patternFill>
    </fill>
    <fill>
      <patternFill patternType="solid">
        <fgColor theme="0"/>
      </patternFill>
    </fill>
  </fills>
  <borders count="62">
    <border>
      <left/>
      <right/>
      <top/>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bottom style="double">
        <color rgb="FF000000"/>
      </bottom>
      <diagonal/>
    </border>
    <border>
      <left/>
      <right/>
      <top/>
      <bottom/>
      <diagonal/>
    </border>
    <border>
      <left/>
      <right/>
      <top/>
      <bottom/>
      <diagonal/>
    </border>
    <border>
      <left/>
      <right/>
      <top/>
      <bottom/>
      <diagonal/>
    </border>
    <border>
      <left/>
      <right/>
      <top/>
      <bottom style="medium">
        <color rgb="FF7F7F7F"/>
      </bottom>
      <diagonal/>
    </border>
    <border>
      <left/>
      <right/>
      <top/>
      <bottom style="thin">
        <color rgb="FF000000"/>
      </bottom>
      <diagonal/>
    </border>
    <border>
      <left/>
      <right/>
      <top style="thin">
        <color rgb="FF000000"/>
      </top>
      <bottom style="thin">
        <color rgb="FF000000"/>
      </bottom>
      <diagonal/>
    </border>
    <border>
      <left style="medium">
        <color rgb="FF000000"/>
      </left>
      <right/>
      <top/>
      <bottom/>
      <diagonal/>
    </border>
    <border>
      <left/>
      <right style="medium">
        <color rgb="FF000000"/>
      </right>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right/>
      <top/>
      <bottom style="medium">
        <color rgb="FFA89497"/>
      </bottom>
      <diagonal/>
    </border>
    <border>
      <left/>
      <right style="medium">
        <color rgb="FFA89497"/>
      </right>
      <top/>
      <bottom style="medium">
        <color rgb="FFA89497"/>
      </bottom>
      <diagonal/>
    </border>
    <border>
      <left/>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top style="medium">
        <color rgb="FFA89497"/>
      </top>
      <bottom style="medium">
        <color rgb="FFA89497"/>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A89497"/>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medium">
        <color rgb="FFA89497"/>
      </right>
      <top/>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right style="thin">
        <color rgb="FF595959"/>
      </right>
      <top style="thin">
        <color rgb="FF595959"/>
      </top>
      <bottom style="thin">
        <color rgb="FF595959"/>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595959"/>
      </top>
      <bottom style="thin">
        <color rgb="FF595959"/>
      </bottom>
      <diagonal/>
    </border>
    <border>
      <left style="medium">
        <color rgb="FFA89497"/>
      </left>
      <right style="thin">
        <color theme="1" tint="0.49989318521683401"/>
      </right>
      <top style="medium">
        <color rgb="FFA89497"/>
      </top>
      <bottom style="thin">
        <color theme="1" tint="0.499893185216834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A89497"/>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rgb="FFA89497"/>
      </top>
      <bottom/>
      <diagonal/>
    </border>
    <border>
      <left style="medium">
        <color rgb="FFA89497"/>
      </left>
      <right/>
      <top/>
      <bottom style="thin">
        <color indexed="64"/>
      </bottom>
      <diagonal/>
    </border>
    <border>
      <left/>
      <right style="medium">
        <color rgb="FFA89497"/>
      </right>
      <top/>
      <bottom style="thin">
        <color indexed="64"/>
      </bottom>
      <diagonal/>
    </border>
    <border>
      <left/>
      <right style="medium">
        <color rgb="FFA89497"/>
      </right>
      <top/>
      <bottom style="thin">
        <color rgb="FF000000"/>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style="thin">
        <color rgb="FF808080"/>
      </left>
      <right style="thin">
        <color rgb="FF808080"/>
      </right>
      <top style="thin">
        <color rgb="FF808080"/>
      </top>
      <bottom style="thin">
        <color rgb="FF80808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69">
    <xf numFmtId="0" fontId="0" fillId="0" borderId="0" xfId="0"/>
    <xf numFmtId="0" fontId="2" fillId="0" borderId="0" xfId="0" applyFont="1" applyAlignment="1">
      <alignment horizontal="left" vertical="top"/>
    </xf>
    <xf numFmtId="0" fontId="3" fillId="0" borderId="0" xfId="0" applyFont="1"/>
    <xf numFmtId="0" fontId="2" fillId="0" borderId="0" xfId="0" applyFont="1" applyAlignment="1">
      <alignment vertical="top"/>
    </xf>
    <xf numFmtId="0" fontId="5" fillId="0" borderId="0" xfId="0" applyFont="1" applyAlignment="1">
      <alignment horizontal="left" vertical="top"/>
    </xf>
    <xf numFmtId="0" fontId="2" fillId="0" borderId="0" xfId="0" applyFont="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4" fillId="0" borderId="0" xfId="0" applyFont="1" applyAlignment="1">
      <alignment horizontal="left" vertical="top" wrapText="1"/>
    </xf>
    <xf numFmtId="17" fontId="6" fillId="0" borderId="4" xfId="0" applyNumberFormat="1" applyFont="1" applyBorder="1" applyAlignment="1">
      <alignment horizontal="left" vertical="top"/>
    </xf>
    <xf numFmtId="0" fontId="6" fillId="0" borderId="4" xfId="0" applyFont="1" applyBorder="1" applyAlignment="1">
      <alignment vertical="top"/>
    </xf>
    <xf numFmtId="0" fontId="6" fillId="0" borderId="0" xfId="0" applyFont="1" applyAlignment="1">
      <alignment horizontal="left" vertical="top" wrapText="1"/>
    </xf>
    <xf numFmtId="0" fontId="4" fillId="0" borderId="0" xfId="0" applyFont="1" applyAlignment="1">
      <alignment horizontal="left" vertical="top"/>
    </xf>
    <xf numFmtId="0" fontId="6" fillId="0" borderId="0" xfId="0" applyFont="1" applyAlignment="1">
      <alignment vertical="top" wrapText="1"/>
    </xf>
    <xf numFmtId="0" fontId="6" fillId="0" borderId="0" xfId="0" applyFont="1"/>
    <xf numFmtId="0" fontId="8" fillId="0" borderId="0" xfId="0" applyFont="1"/>
    <xf numFmtId="0" fontId="8" fillId="0" borderId="25" xfId="0" applyFont="1" applyBorder="1"/>
    <xf numFmtId="0" fontId="12" fillId="0" borderId="0" xfId="0" applyFont="1" applyAlignment="1">
      <alignment vertical="center" wrapText="1"/>
    </xf>
    <xf numFmtId="0" fontId="10" fillId="0" borderId="46" xfId="0" applyFont="1" applyBorder="1" applyAlignment="1">
      <alignment horizontal="center" vertical="center"/>
    </xf>
    <xf numFmtId="0" fontId="7" fillId="0" borderId="47" xfId="0" applyFont="1" applyBorder="1" applyAlignment="1">
      <alignment horizontal="left" vertical="top"/>
    </xf>
    <xf numFmtId="0" fontId="7" fillId="0" borderId="48" xfId="0" applyFont="1" applyBorder="1" applyAlignment="1">
      <alignment horizontal="left" vertical="top"/>
    </xf>
    <xf numFmtId="0" fontId="10" fillId="0" borderId="41" xfId="0" applyFont="1" applyBorder="1" applyAlignment="1">
      <alignment horizontal="center" vertical="center"/>
    </xf>
    <xf numFmtId="0" fontId="7" fillId="0" borderId="52" xfId="0" applyFont="1" applyBorder="1" applyAlignment="1">
      <alignment horizontal="center" vertical="top"/>
    </xf>
    <xf numFmtId="0" fontId="7" fillId="0" borderId="42" xfId="0" applyFont="1" applyBorder="1" applyAlignment="1">
      <alignment horizontal="center" vertical="top"/>
    </xf>
    <xf numFmtId="0" fontId="10" fillId="11" borderId="38" xfId="0" applyFont="1" applyFill="1" applyBorder="1" applyAlignment="1">
      <alignment horizontal="center" vertical="center" wrapText="1"/>
    </xf>
    <xf numFmtId="0" fontId="7" fillId="0" borderId="38" xfId="0" applyFont="1" applyBorder="1" applyAlignment="1">
      <alignment horizontal="center" vertical="center"/>
    </xf>
    <xf numFmtId="0" fontId="7" fillId="0" borderId="44" xfId="0" applyFont="1" applyBorder="1" applyAlignment="1">
      <alignment horizontal="center" vertical="top"/>
    </xf>
    <xf numFmtId="0" fontId="7" fillId="0" borderId="38" xfId="0" applyFont="1" applyBorder="1" applyAlignment="1">
      <alignment horizontal="center" vertical="top"/>
    </xf>
    <xf numFmtId="9" fontId="7" fillId="0" borderId="38" xfId="0" applyNumberFormat="1" applyFont="1" applyFill="1" applyBorder="1" applyAlignment="1">
      <alignment horizontal="center" vertical="top"/>
    </xf>
    <xf numFmtId="0" fontId="10" fillId="0" borderId="38" xfId="0" applyFont="1" applyBorder="1" applyAlignment="1">
      <alignment horizontal="center" vertical="center" wrapText="1"/>
    </xf>
    <xf numFmtId="3" fontId="7" fillId="0" borderId="38" xfId="0" applyNumberFormat="1" applyFont="1" applyBorder="1" applyAlignment="1">
      <alignment horizontal="center" vertical="center" wrapText="1"/>
    </xf>
    <xf numFmtId="3" fontId="7" fillId="0" borderId="45" xfId="0" applyNumberFormat="1" applyFont="1" applyBorder="1" applyAlignment="1">
      <alignment horizontal="center" vertical="center" wrapText="1"/>
    </xf>
    <xf numFmtId="3" fontId="10" fillId="0" borderId="45" xfId="0" applyNumberFormat="1" applyFont="1" applyBorder="1" applyAlignment="1">
      <alignment horizontal="center" vertical="center" wrapText="1"/>
    </xf>
    <xf numFmtId="0" fontId="10" fillId="0" borderId="23" xfId="0" applyFont="1" applyBorder="1" applyAlignment="1">
      <alignment horizontal="center" vertical="center" wrapText="1"/>
    </xf>
    <xf numFmtId="3" fontId="7" fillId="0" borderId="23" xfId="0" applyNumberFormat="1" applyFont="1" applyBorder="1" applyAlignment="1">
      <alignment horizontal="center" vertical="center" wrapText="1"/>
    </xf>
    <xf numFmtId="0" fontId="7" fillId="0" borderId="21" xfId="0" applyFont="1" applyBorder="1" applyAlignment="1">
      <alignment horizontal="center" vertical="center" wrapText="1"/>
    </xf>
    <xf numFmtId="0" fontId="7" fillId="0" borderId="10" xfId="0" applyFont="1" applyBorder="1" applyAlignment="1">
      <alignment horizontal="center" vertical="center" wrapText="1"/>
    </xf>
    <xf numFmtId="3" fontId="7" fillId="0" borderId="26" xfId="0" applyNumberFormat="1" applyFont="1" applyBorder="1" applyAlignment="1">
      <alignment horizontal="center" vertical="center" wrapText="1"/>
    </xf>
    <xf numFmtId="3" fontId="10" fillId="0" borderId="38" xfId="0" applyNumberFormat="1" applyFont="1" applyBorder="1" applyAlignment="1">
      <alignment horizontal="center" vertical="center" wrapText="1"/>
    </xf>
    <xf numFmtId="0" fontId="7" fillId="0" borderId="0" xfId="0" applyFont="1"/>
    <xf numFmtId="165" fontId="7" fillId="0" borderId="0" xfId="0" applyNumberFormat="1" applyFont="1" applyFill="1" applyBorder="1" applyAlignment="1">
      <alignment horizontal="center"/>
    </xf>
    <xf numFmtId="165" fontId="7" fillId="0" borderId="38" xfId="0" applyNumberFormat="1" applyFont="1" applyFill="1" applyBorder="1" applyAlignment="1">
      <alignment horizontal="center" vertical="center"/>
    </xf>
    <xf numFmtId="0" fontId="7" fillId="5" borderId="53" xfId="0" applyFont="1" applyFill="1" applyBorder="1" applyAlignment="1"/>
    <xf numFmtId="0" fontId="7" fillId="5" borderId="25" xfId="0" applyFont="1" applyFill="1" applyBorder="1" applyAlignment="1"/>
    <xf numFmtId="0" fontId="7" fillId="5" borderId="54" xfId="0" applyFont="1" applyFill="1" applyBorder="1" applyAlignment="1"/>
    <xf numFmtId="0" fontId="7" fillId="0" borderId="38" xfId="0" applyFont="1" applyBorder="1" applyAlignment="1">
      <alignment horizontal="center" wrapText="1"/>
    </xf>
    <xf numFmtId="165" fontId="7" fillId="0" borderId="38" xfId="0" applyNumberFormat="1" applyFont="1" applyFill="1" applyBorder="1" applyAlignment="1">
      <alignment horizontal="center"/>
    </xf>
    <xf numFmtId="0" fontId="7" fillId="0" borderId="38" xfId="0" applyFont="1" applyBorder="1" applyAlignment="1">
      <alignment horizontal="center" vertical="center" wrapText="1"/>
    </xf>
    <xf numFmtId="165" fontId="7" fillId="0" borderId="0" xfId="0" applyNumberFormat="1" applyFont="1" applyFill="1" applyBorder="1" applyAlignment="1">
      <alignment horizontal="center" vertical="center"/>
    </xf>
    <xf numFmtId="9" fontId="7" fillId="0" borderId="38" xfId="0" applyNumberFormat="1" applyFont="1" applyFill="1" applyBorder="1" applyAlignment="1">
      <alignment horizontal="center"/>
    </xf>
    <xf numFmtId="0" fontId="7" fillId="0" borderId="38" xfId="0" applyFont="1" applyBorder="1" applyAlignment="1">
      <alignment horizontal="center"/>
    </xf>
    <xf numFmtId="9" fontId="7" fillId="0" borderId="38" xfId="0" applyNumberFormat="1" applyFont="1" applyFill="1" applyBorder="1" applyAlignment="1">
      <alignment horizontal="center" vertical="center"/>
    </xf>
    <xf numFmtId="0" fontId="7" fillId="0" borderId="38" xfId="0" applyFont="1" applyBorder="1"/>
    <xf numFmtId="165" fontId="7" fillId="0" borderId="45" xfId="0" applyNumberFormat="1" applyFont="1" applyFill="1" applyBorder="1" applyAlignment="1">
      <alignment horizontal="center" vertical="center"/>
    </xf>
    <xf numFmtId="9" fontId="7" fillId="0" borderId="0" xfId="0" applyNumberFormat="1" applyFont="1" applyFill="1" applyBorder="1" applyAlignment="1">
      <alignment horizontal="center"/>
    </xf>
    <xf numFmtId="3" fontId="7" fillId="0" borderId="38" xfId="0" applyNumberFormat="1" applyFont="1" applyFill="1" applyBorder="1" applyAlignment="1">
      <alignment horizontal="center" wrapText="1"/>
    </xf>
    <xf numFmtId="0" fontId="7" fillId="5" borderId="49" xfId="0" applyNumberFormat="1" applyFont="1" applyFill="1" applyBorder="1" applyAlignment="1">
      <alignment wrapText="1"/>
    </xf>
    <xf numFmtId="0" fontId="7" fillId="5" borderId="50" xfId="0" applyFont="1" applyFill="1" applyBorder="1" applyAlignment="1"/>
    <xf numFmtId="0" fontId="7" fillId="5" borderId="51" xfId="0" applyFont="1" applyFill="1" applyBorder="1" applyAlignment="1"/>
    <xf numFmtId="0" fontId="16" fillId="0" borderId="0" xfId="0" applyFont="1"/>
    <xf numFmtId="0" fontId="7" fillId="0" borderId="0" xfId="0" applyFont="1" applyAlignment="1">
      <alignment horizontal="center"/>
    </xf>
    <xf numFmtId="3" fontId="7" fillId="0" borderId="0" xfId="0" applyNumberFormat="1" applyFont="1" applyAlignment="1">
      <alignment horizontal="center"/>
    </xf>
    <xf numFmtId="0" fontId="17" fillId="0" borderId="0" xfId="0" applyFont="1"/>
    <xf numFmtId="0" fontId="10" fillId="0" borderId="0" xfId="0" applyFont="1" applyAlignment="1">
      <alignment horizontal="left" vertical="center"/>
    </xf>
    <xf numFmtId="0" fontId="10" fillId="0" borderId="0" xfId="0" applyFont="1" applyAlignment="1">
      <alignment horizontal="center"/>
    </xf>
    <xf numFmtId="0" fontId="10" fillId="0" borderId="0" xfId="0" applyFont="1"/>
    <xf numFmtId="3" fontId="10" fillId="0" borderId="0" xfId="0" applyNumberFormat="1" applyFont="1" applyAlignment="1">
      <alignment horizontal="center"/>
    </xf>
    <xf numFmtId="0" fontId="10" fillId="0" borderId="0" xfId="0" applyFont="1" applyAlignment="1">
      <alignment vertical="center"/>
    </xf>
    <xf numFmtId="0" fontId="16" fillId="0" borderId="0" xfId="0" applyFont="1" applyAlignment="1">
      <alignment horizontal="left" vertical="top"/>
    </xf>
    <xf numFmtId="0" fontId="7" fillId="0" borderId="9" xfId="0" applyFont="1" applyBorder="1" applyAlignment="1">
      <alignment horizontal="center" vertical="top"/>
    </xf>
    <xf numFmtId="3" fontId="10" fillId="0" borderId="0" xfId="0" applyNumberFormat="1" applyFont="1"/>
    <xf numFmtId="0" fontId="17" fillId="0" borderId="0" xfId="0" applyFont="1" applyAlignment="1">
      <alignment horizontal="center"/>
    </xf>
    <xf numFmtId="0" fontId="7" fillId="0" borderId="39" xfId="0" applyFont="1" applyBorder="1" applyAlignment="1">
      <alignment vertical="center" wrapText="1"/>
    </xf>
    <xf numFmtId="3" fontId="7" fillId="0" borderId="35" xfId="0" applyNumberFormat="1" applyFont="1" applyBorder="1"/>
    <xf numFmtId="0" fontId="7" fillId="0" borderId="39" xfId="0" applyFont="1" applyBorder="1" applyAlignment="1">
      <alignment horizontal="left" vertical="center" wrapText="1"/>
    </xf>
    <xf numFmtId="0" fontId="10" fillId="0" borderId="25" xfId="0" applyFont="1" applyBorder="1" applyAlignment="1">
      <alignment horizontal="left" vertical="center"/>
    </xf>
    <xf numFmtId="0" fontId="10" fillId="0" borderId="25" xfId="0" applyFont="1" applyBorder="1" applyAlignment="1">
      <alignment horizontal="center"/>
    </xf>
    <xf numFmtId="0" fontId="7" fillId="0" borderId="25" xfId="0" applyFont="1" applyBorder="1"/>
    <xf numFmtId="0" fontId="10" fillId="0" borderId="4" xfId="0" applyFont="1" applyBorder="1" applyAlignment="1">
      <alignment horizontal="center"/>
    </xf>
    <xf numFmtId="3" fontId="10" fillId="0" borderId="4" xfId="0" applyNumberFormat="1" applyFont="1" applyBorder="1" applyAlignment="1">
      <alignment horizontal="center"/>
    </xf>
    <xf numFmtId="0" fontId="7" fillId="0" borderId="27" xfId="0" applyFont="1" applyBorder="1" applyAlignment="1">
      <alignment horizontal="left"/>
    </xf>
    <xf numFmtId="164" fontId="7" fillId="0" borderId="27" xfId="0" applyNumberFormat="1" applyFont="1" applyBorder="1" applyAlignment="1">
      <alignment horizontal="center" vertical="center"/>
    </xf>
    <xf numFmtId="0" fontId="7" fillId="0" borderId="23" xfId="0" applyFont="1" applyBorder="1" applyAlignment="1">
      <alignment horizontal="left"/>
    </xf>
    <xf numFmtId="164" fontId="7" fillId="0" borderId="23" xfId="0" applyNumberFormat="1" applyFont="1" applyBorder="1" applyAlignment="1">
      <alignment horizontal="right"/>
    </xf>
    <xf numFmtId="0" fontId="9" fillId="4" borderId="40" xfId="0" applyFont="1" applyFill="1" applyBorder="1" applyAlignment="1">
      <alignment horizontal="center" vertical="center"/>
    </xf>
    <xf numFmtId="0" fontId="9" fillId="3" borderId="36"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23" xfId="0" applyFont="1" applyFill="1" applyBorder="1" applyAlignment="1">
      <alignment horizontal="center" vertical="center"/>
    </xf>
    <xf numFmtId="3" fontId="9" fillId="3" borderId="26" xfId="0" applyNumberFormat="1" applyFont="1" applyFill="1" applyBorder="1" applyAlignment="1">
      <alignment horizontal="center" vertical="center"/>
    </xf>
    <xf numFmtId="0" fontId="10" fillId="12" borderId="38" xfId="0" applyFont="1" applyFill="1" applyBorder="1" applyAlignment="1">
      <alignment vertical="center"/>
    </xf>
    <xf numFmtId="0" fontId="7" fillId="12" borderId="22" xfId="0" applyFont="1" applyFill="1" applyBorder="1" applyAlignment="1">
      <alignment vertical="center"/>
    </xf>
    <xf numFmtId="165" fontId="10" fillId="11" borderId="29" xfId="0" applyNumberFormat="1" applyFont="1" applyFill="1" applyBorder="1" applyAlignment="1">
      <alignment horizontal="left" vertical="center" wrapText="1"/>
    </xf>
    <xf numFmtId="165" fontId="7" fillId="11" borderId="59" xfId="0" applyNumberFormat="1" applyFont="1" applyFill="1" applyBorder="1" applyAlignment="1">
      <alignment horizontal="center" vertical="center"/>
    </xf>
    <xf numFmtId="165" fontId="7" fillId="11" borderId="60" xfId="0" applyNumberFormat="1" applyFont="1" applyFill="1" applyBorder="1" applyAlignment="1">
      <alignment horizontal="center" vertical="center"/>
    </xf>
    <xf numFmtId="165" fontId="7" fillId="11" borderId="38" xfId="0" applyNumberFormat="1" applyFont="1" applyFill="1" applyBorder="1" applyAlignment="1">
      <alignment horizontal="center" vertical="center"/>
    </xf>
    <xf numFmtId="0" fontId="10" fillId="12" borderId="0" xfId="0" applyFont="1" applyFill="1"/>
    <xf numFmtId="165" fontId="10" fillId="11" borderId="9" xfId="0" applyNumberFormat="1" applyFont="1" applyFill="1" applyBorder="1" applyAlignment="1">
      <alignment horizontal="left" vertical="center" wrapText="1"/>
    </xf>
    <xf numFmtId="165" fontId="7" fillId="11" borderId="41" xfId="0" applyNumberFormat="1" applyFont="1" applyFill="1" applyBorder="1" applyAlignment="1">
      <alignment horizontal="center" vertical="center"/>
    </xf>
    <xf numFmtId="0" fontId="10" fillId="12" borderId="38" xfId="0" applyFont="1" applyFill="1" applyBorder="1" applyAlignment="1">
      <alignment vertical="center" wrapText="1"/>
    </xf>
    <xf numFmtId="0" fontId="7" fillId="0" borderId="22" xfId="0" applyFont="1" applyBorder="1" applyAlignment="1">
      <alignment vertical="center"/>
    </xf>
    <xf numFmtId="165" fontId="7" fillId="0" borderId="23" xfId="0" applyNumberFormat="1" applyFont="1" applyFill="1" applyBorder="1" applyAlignment="1">
      <alignment horizontal="center" vertical="center"/>
    </xf>
    <xf numFmtId="165" fontId="7" fillId="0" borderId="27" xfId="0" applyNumberFormat="1" applyFont="1" applyFill="1" applyBorder="1" applyAlignment="1">
      <alignment horizontal="center" vertical="center"/>
    </xf>
    <xf numFmtId="165" fontId="7" fillId="0" borderId="28" xfId="0" applyNumberFormat="1" applyFont="1" applyFill="1" applyBorder="1" applyAlignment="1">
      <alignment horizontal="center" vertical="center"/>
    </xf>
    <xf numFmtId="165" fontId="7" fillId="0" borderId="21" xfId="0" applyNumberFormat="1" applyFont="1" applyFill="1" applyBorder="1" applyAlignment="1">
      <alignment horizontal="center" vertical="center"/>
    </xf>
    <xf numFmtId="0" fontId="7" fillId="0" borderId="37" xfId="0" applyFont="1" applyBorder="1" applyAlignment="1">
      <alignment vertical="center"/>
    </xf>
    <xf numFmtId="165" fontId="7" fillId="0" borderId="26" xfId="0" applyNumberFormat="1" applyFont="1" applyFill="1" applyBorder="1" applyAlignment="1">
      <alignment horizontal="center" vertical="center"/>
    </xf>
    <xf numFmtId="165" fontId="7" fillId="11" borderId="27" xfId="0" applyNumberFormat="1" applyFont="1" applyFill="1" applyBorder="1" applyAlignment="1">
      <alignment horizontal="center" vertical="center"/>
    </xf>
    <xf numFmtId="0" fontId="7" fillId="0" borderId="42" xfId="0" applyFont="1" applyBorder="1" applyAlignment="1">
      <alignment vertical="center"/>
    </xf>
    <xf numFmtId="165" fontId="7" fillId="0" borderId="22" xfId="0" applyNumberFormat="1" applyFont="1" applyFill="1" applyBorder="1" applyAlignment="1">
      <alignment horizontal="center" vertical="center"/>
    </xf>
    <xf numFmtId="0" fontId="7" fillId="12" borderId="41" xfId="0" applyFont="1" applyFill="1" applyBorder="1" applyAlignment="1">
      <alignment vertical="center"/>
    </xf>
    <xf numFmtId="0" fontId="7" fillId="0" borderId="38" xfId="0" applyFont="1" applyBorder="1" applyAlignment="1">
      <alignment vertical="center"/>
    </xf>
    <xf numFmtId="0" fontId="7" fillId="12" borderId="25" xfId="0" applyFont="1" applyFill="1" applyBorder="1" applyAlignment="1">
      <alignment vertical="center"/>
    </xf>
    <xf numFmtId="0" fontId="10" fillId="3" borderId="23" xfId="0" applyFont="1" applyFill="1" applyBorder="1" applyAlignment="1">
      <alignment horizontal="left" vertical="center"/>
    </xf>
    <xf numFmtId="0" fontId="7" fillId="12" borderId="27" xfId="0" applyFont="1" applyFill="1" applyBorder="1"/>
    <xf numFmtId="165" fontId="10" fillId="11" borderId="27" xfId="0" applyNumberFormat="1" applyFont="1" applyFill="1" applyBorder="1" applyAlignment="1">
      <alignment horizontal="center" vertical="center"/>
    </xf>
    <xf numFmtId="165" fontId="10" fillId="11" borderId="23" xfId="0" applyNumberFormat="1" applyFont="1" applyFill="1" applyBorder="1" applyAlignment="1">
      <alignment horizontal="center" vertical="center"/>
    </xf>
    <xf numFmtId="165" fontId="7" fillId="0" borderId="0" xfId="0" applyNumberFormat="1" applyFont="1" applyFill="1" applyBorder="1"/>
    <xf numFmtId="165" fontId="10" fillId="0" borderId="0" xfId="0" applyNumberFormat="1"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horizontal="center" vertical="center" wrapText="1"/>
    </xf>
    <xf numFmtId="165" fontId="9" fillId="3" borderId="26" xfId="0" applyNumberFormat="1" applyFont="1" applyFill="1" applyBorder="1" applyAlignment="1">
      <alignment horizontal="center" vertical="center" wrapText="1"/>
    </xf>
    <xf numFmtId="165" fontId="9" fillId="3" borderId="26" xfId="0" applyNumberFormat="1" applyFont="1" applyFill="1" applyBorder="1" applyAlignment="1">
      <alignment horizontal="center" vertical="center"/>
    </xf>
    <xf numFmtId="165" fontId="9" fillId="3" borderId="13" xfId="0" applyNumberFormat="1" applyFont="1" applyFill="1" applyBorder="1" applyAlignment="1">
      <alignment horizontal="center" vertical="center"/>
    </xf>
    <xf numFmtId="0" fontId="16" fillId="5" borderId="0" xfId="0" applyFont="1" applyFill="1"/>
    <xf numFmtId="165" fontId="7" fillId="11" borderId="38" xfId="0" applyNumberFormat="1" applyFont="1" applyFill="1" applyBorder="1" applyAlignment="1">
      <alignment horizontal="center"/>
    </xf>
    <xf numFmtId="0" fontId="7" fillId="16" borderId="38" xfId="0" applyFont="1" applyFill="1" applyBorder="1" applyAlignment="1">
      <alignment vertical="center"/>
    </xf>
    <xf numFmtId="0" fontId="7" fillId="16" borderId="38" xfId="0" applyNumberFormat="1" applyFont="1" applyFill="1" applyBorder="1" applyAlignment="1">
      <alignment vertical="center" wrapText="1"/>
    </xf>
    <xf numFmtId="165" fontId="7" fillId="16" borderId="44" xfId="0" applyNumberFormat="1" applyFont="1" applyFill="1" applyBorder="1" applyAlignment="1">
      <alignment horizontal="center" vertical="center" wrapText="1"/>
    </xf>
    <xf numFmtId="165" fontId="7" fillId="16" borderId="38" xfId="0" applyNumberFormat="1" applyFont="1" applyFill="1" applyBorder="1" applyAlignment="1">
      <alignment horizontal="center" vertical="center"/>
    </xf>
    <xf numFmtId="165" fontId="7" fillId="11" borderId="44" xfId="0" applyNumberFormat="1" applyFont="1" applyFill="1" applyBorder="1" applyAlignment="1">
      <alignment horizontal="center" vertical="center"/>
    </xf>
    <xf numFmtId="165" fontId="7" fillId="16" borderId="44" xfId="0" applyNumberFormat="1" applyFont="1" applyFill="1" applyBorder="1" applyAlignment="1">
      <alignment horizontal="center" vertical="center"/>
    </xf>
    <xf numFmtId="165" fontId="7" fillId="5" borderId="38" xfId="0" applyNumberFormat="1" applyFont="1" applyFill="1" applyBorder="1" applyAlignment="1">
      <alignment horizontal="center" vertical="center"/>
    </xf>
    <xf numFmtId="3" fontId="16" fillId="5" borderId="0" xfId="0" applyNumberFormat="1" applyFont="1" applyFill="1" applyAlignment="1">
      <alignment horizontal="center" vertical="center"/>
    </xf>
    <xf numFmtId="165" fontId="10" fillId="11" borderId="44" xfId="0" applyNumberFormat="1" applyFont="1" applyFill="1" applyBorder="1" applyAlignment="1">
      <alignment horizontal="center" vertical="center"/>
    </xf>
    <xf numFmtId="3" fontId="16" fillId="0" borderId="0" xfId="0" applyNumberFormat="1" applyFont="1" applyAlignment="1">
      <alignment horizontal="center" vertical="center"/>
    </xf>
    <xf numFmtId="3" fontId="7" fillId="5" borderId="0" xfId="0" applyNumberFormat="1" applyFont="1" applyFill="1" applyAlignment="1">
      <alignment horizontal="center" vertical="center"/>
    </xf>
    <xf numFmtId="3" fontId="17" fillId="5" borderId="0" xfId="0" applyNumberFormat="1" applyFont="1" applyFill="1" applyAlignment="1">
      <alignment horizontal="center" vertical="center"/>
    </xf>
    <xf numFmtId="3" fontId="10" fillId="0" borderId="0" xfId="0" applyNumberFormat="1" applyFont="1" applyAlignment="1">
      <alignment horizontal="center" vertical="center"/>
    </xf>
    <xf numFmtId="165" fontId="10" fillId="11" borderId="38" xfId="0" applyNumberFormat="1" applyFont="1" applyFill="1" applyBorder="1" applyAlignment="1">
      <alignment horizontal="center" vertical="center"/>
    </xf>
    <xf numFmtId="3" fontId="17" fillId="0" borderId="0" xfId="0" applyNumberFormat="1" applyFont="1" applyAlignment="1">
      <alignment horizontal="center" vertical="center"/>
    </xf>
    <xf numFmtId="3" fontId="10" fillId="5" borderId="0" xfId="0" applyNumberFormat="1" applyFont="1" applyFill="1" applyAlignment="1">
      <alignment horizontal="center" vertical="center"/>
    </xf>
    <xf numFmtId="165" fontId="10" fillId="5" borderId="0" xfId="0" applyNumberFormat="1" applyFont="1" applyFill="1" applyBorder="1" applyAlignment="1">
      <alignment horizontal="center" vertical="center"/>
    </xf>
    <xf numFmtId="0" fontId="17" fillId="5" borderId="0" xfId="0" applyFont="1" applyFill="1" applyAlignment="1">
      <alignment horizontal="center" vertical="center"/>
    </xf>
    <xf numFmtId="0" fontId="10" fillId="5" borderId="0" xfId="0" applyFont="1" applyFill="1" applyAlignment="1">
      <alignment horizontal="center" vertical="center" wrapText="1"/>
    </xf>
    <xf numFmtId="0" fontId="10" fillId="0" borderId="0" xfId="0" applyFont="1" applyAlignment="1">
      <alignment horizontal="center" vertical="center"/>
    </xf>
    <xf numFmtId="0" fontId="17" fillId="0" borderId="0" xfId="0" applyFont="1" applyAlignment="1">
      <alignment horizontal="center" vertical="center"/>
    </xf>
    <xf numFmtId="3" fontId="7" fillId="0" borderId="0" xfId="0" applyNumberFormat="1" applyFont="1"/>
    <xf numFmtId="0" fontId="7" fillId="5" borderId="0" xfId="0" applyFont="1" applyFill="1"/>
    <xf numFmtId="0" fontId="16" fillId="6" borderId="0" xfId="0" applyFont="1" applyFill="1"/>
    <xf numFmtId="0" fontId="7" fillId="6" borderId="0" xfId="0" applyFont="1" applyFill="1"/>
    <xf numFmtId="0" fontId="7" fillId="6" borderId="0" xfId="0" applyNumberFormat="1" applyFont="1" applyFill="1" applyBorder="1" applyAlignment="1">
      <alignment wrapText="1"/>
    </xf>
    <xf numFmtId="165" fontId="7" fillId="11" borderId="0" xfId="0" applyNumberFormat="1" applyFont="1" applyFill="1" applyBorder="1"/>
    <xf numFmtId="165" fontId="16" fillId="11" borderId="38" xfId="0" applyNumberFormat="1" applyFont="1" applyFill="1" applyBorder="1" applyAlignment="1">
      <alignment horizontal="center"/>
    </xf>
    <xf numFmtId="165" fontId="8" fillId="11" borderId="38" xfId="0" applyNumberFormat="1" applyFont="1" applyFill="1" applyBorder="1" applyAlignment="1">
      <alignment horizontal="center" vertical="center"/>
    </xf>
    <xf numFmtId="165" fontId="7" fillId="16" borderId="38" xfId="0" applyNumberFormat="1" applyFont="1" applyFill="1" applyBorder="1" applyAlignment="1">
      <alignment horizontal="center" vertical="center" wrapText="1"/>
    </xf>
    <xf numFmtId="165" fontId="8" fillId="11" borderId="0" xfId="0" applyNumberFormat="1" applyFont="1" applyFill="1" applyBorder="1" applyAlignment="1">
      <alignment horizontal="center"/>
    </xf>
    <xf numFmtId="165" fontId="8" fillId="0" borderId="38" xfId="0" applyNumberFormat="1" applyFont="1" applyFill="1" applyBorder="1" applyAlignment="1">
      <alignment horizontal="center"/>
    </xf>
    <xf numFmtId="165" fontId="7" fillId="11" borderId="38" xfId="0" applyNumberFormat="1" applyFont="1" applyFill="1" applyBorder="1"/>
    <xf numFmtId="165" fontId="8" fillId="0" borderId="0" xfId="0" applyNumberFormat="1" applyFont="1" applyFill="1" applyBorder="1"/>
    <xf numFmtId="0" fontId="8" fillId="0" borderId="0" xfId="0" applyNumberFormat="1" applyFont="1" applyFill="1" applyBorder="1" applyAlignment="1">
      <alignment wrapText="1"/>
    </xf>
    <xf numFmtId="165" fontId="7" fillId="17" borderId="38" xfId="0" applyNumberFormat="1" applyFont="1" applyFill="1" applyBorder="1" applyAlignment="1">
      <alignment horizontal="center" vertical="center"/>
    </xf>
    <xf numFmtId="0" fontId="7" fillId="12" borderId="38" xfId="0" applyFont="1" applyFill="1" applyBorder="1" applyAlignment="1">
      <alignment horizontal="left" vertical="center" wrapText="1"/>
    </xf>
    <xf numFmtId="0" fontId="7" fillId="12" borderId="0" xfId="0" applyFont="1" applyFill="1" applyAlignment="1">
      <alignment wrapText="1"/>
    </xf>
    <xf numFmtId="0" fontId="8" fillId="12" borderId="0" xfId="0" applyFont="1" applyFill="1" applyAlignment="1">
      <alignment wrapText="1"/>
    </xf>
    <xf numFmtId="0" fontId="7" fillId="12" borderId="38" xfId="0" applyFont="1" applyFill="1" applyBorder="1" applyAlignment="1">
      <alignment vertical="center" wrapText="1"/>
    </xf>
    <xf numFmtId="0" fontId="7" fillId="16" borderId="38" xfId="0" applyFont="1" applyFill="1" applyBorder="1" applyAlignment="1">
      <alignment vertical="center" wrapText="1"/>
    </xf>
    <xf numFmtId="0" fontId="7" fillId="12" borderId="38" xfId="0" applyFont="1" applyFill="1" applyBorder="1" applyAlignment="1">
      <alignment wrapText="1"/>
    </xf>
    <xf numFmtId="0" fontId="7" fillId="16" borderId="38" xfId="0" applyFont="1" applyFill="1" applyBorder="1" applyAlignment="1">
      <alignment wrapText="1"/>
    </xf>
    <xf numFmtId="0" fontId="7" fillId="17" borderId="38" xfId="0" applyFont="1" applyFill="1" applyBorder="1" applyAlignment="1">
      <alignment vertical="center" wrapText="1"/>
    </xf>
    <xf numFmtId="0" fontId="7" fillId="18" borderId="38" xfId="0" applyFont="1" applyFill="1" applyBorder="1"/>
    <xf numFmtId="3" fontId="9" fillId="20" borderId="20" xfId="0" applyNumberFormat="1" applyFont="1" applyFill="1" applyBorder="1" applyAlignment="1">
      <alignment horizontal="center" vertical="center" wrapText="1"/>
    </xf>
    <xf numFmtId="3" fontId="10" fillId="21" borderId="0" xfId="0" applyNumberFormat="1" applyFont="1" applyFill="1" applyAlignment="1">
      <alignment horizontal="center" vertical="center"/>
    </xf>
    <xf numFmtId="3" fontId="9" fillId="20" borderId="20" xfId="0" applyNumberFormat="1" applyFont="1" applyFill="1" applyBorder="1" applyAlignment="1">
      <alignment horizontal="center" vertical="center" wrapText="1"/>
    </xf>
    <xf numFmtId="0" fontId="10" fillId="21" borderId="0" xfId="0" applyFont="1" applyFill="1" applyAlignment="1">
      <alignment horizontal="center" vertical="center" wrapText="1"/>
    </xf>
    <xf numFmtId="0" fontId="9" fillId="20" borderId="20" xfId="0" applyFont="1" applyFill="1" applyBorder="1" applyAlignment="1">
      <alignment horizontal="center" vertical="center" wrapText="1"/>
    </xf>
    <xf numFmtId="0" fontId="22" fillId="0" borderId="0" xfId="0" applyFont="1" applyAlignment="1">
      <alignment wrapText="1"/>
    </xf>
    <xf numFmtId="0" fontId="6" fillId="0" borderId="0" xfId="0" applyFont="1" applyAlignment="1">
      <alignment horizontal="center" vertical="top"/>
    </xf>
    <xf numFmtId="0" fontId="6" fillId="0" borderId="0" xfId="0" applyFont="1"/>
    <xf numFmtId="0" fontId="6" fillId="0" borderId="0" xfId="0" applyFont="1" applyAlignment="1">
      <alignment horizontal="center" vertical="top" wrapText="1"/>
    </xf>
    <xf numFmtId="0" fontId="4" fillId="0" borderId="0" xfId="0" applyFont="1" applyAlignment="1">
      <alignment horizontal="left" vertical="top" wrapText="1"/>
    </xf>
    <xf numFmtId="0" fontId="6" fillId="0" borderId="1" xfId="0" applyNumberFormat="1" applyFont="1" applyFill="1" applyBorder="1" applyAlignment="1">
      <alignment vertical="center" wrapText="1"/>
    </xf>
    <xf numFmtId="0" fontId="6" fillId="0" borderId="2" xfId="0" applyNumberFormat="1" applyFont="1" applyFill="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xf>
    <xf numFmtId="0" fontId="4" fillId="2" borderId="5" xfId="0" applyFont="1" applyFill="1" applyBorder="1" applyAlignment="1">
      <alignment horizontal="center" vertical="top"/>
    </xf>
    <xf numFmtId="0" fontId="6" fillId="0" borderId="6" xfId="0" applyFont="1" applyBorder="1"/>
    <xf numFmtId="0" fontId="6" fillId="0" borderId="7" xfId="0" applyFont="1" applyBorder="1"/>
    <xf numFmtId="0" fontId="6"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xf numFmtId="0" fontId="5" fillId="0" borderId="0" xfId="0" applyFont="1" applyAlignment="1">
      <alignment horizontal="left" vertical="top" wrapText="1"/>
    </xf>
    <xf numFmtId="0" fontId="6" fillId="0" borderId="0" xfId="0" applyFont="1" applyAlignment="1">
      <alignment horizontal="left" vertical="top"/>
    </xf>
    <xf numFmtId="0" fontId="6" fillId="0" borderId="8" xfId="0" applyNumberFormat="1" applyFont="1" applyFill="1" applyBorder="1" applyAlignment="1">
      <alignment horizontal="left" vertical="top" wrapText="1"/>
    </xf>
    <xf numFmtId="0" fontId="6" fillId="0" borderId="8" xfId="0" applyFont="1" applyBorder="1"/>
    <xf numFmtId="0" fontId="10" fillId="11" borderId="21" xfId="0" applyFont="1" applyFill="1" applyBorder="1" applyAlignment="1">
      <alignment horizontal="left" vertical="center" wrapText="1"/>
    </xf>
    <xf numFmtId="0" fontId="7" fillId="12" borderId="10" xfId="0" applyFont="1" applyFill="1" applyBorder="1"/>
    <xf numFmtId="0" fontId="10" fillId="11" borderId="41" xfId="0" applyFont="1" applyFill="1" applyBorder="1" applyAlignment="1">
      <alignment horizontal="left" vertical="center"/>
    </xf>
    <xf numFmtId="0" fontId="10" fillId="11" borderId="52" xfId="0" applyFont="1" applyFill="1" applyBorder="1" applyAlignment="1">
      <alignment horizontal="left" vertical="center"/>
    </xf>
    <xf numFmtId="0" fontId="10" fillId="11" borderId="42" xfId="0" applyFont="1" applyFill="1" applyBorder="1" applyAlignment="1">
      <alignment horizontal="left" vertical="center"/>
    </xf>
    <xf numFmtId="0" fontId="7" fillId="11" borderId="38" xfId="0" applyFont="1" applyFill="1" applyBorder="1" applyAlignment="1">
      <alignment horizontal="center"/>
    </xf>
    <xf numFmtId="0" fontId="7" fillId="12" borderId="38" xfId="0" applyFont="1" applyFill="1" applyBorder="1"/>
    <xf numFmtId="0" fontId="7" fillId="0" borderId="38" xfId="0" applyFont="1" applyBorder="1" applyAlignment="1">
      <alignment horizontal="left" vertical="top" wrapText="1"/>
    </xf>
    <xf numFmtId="0" fontId="7" fillId="0" borderId="38" xfId="0" applyFont="1" applyBorder="1" applyAlignment="1">
      <alignment wrapText="1"/>
    </xf>
    <xf numFmtId="0" fontId="7" fillId="0" borderId="38" xfId="0" applyFont="1" applyBorder="1" applyAlignment="1">
      <alignment horizontal="center" vertical="center" wrapText="1"/>
    </xf>
    <xf numFmtId="0" fontId="7" fillId="0" borderId="38" xfId="0" applyFont="1" applyBorder="1" applyAlignment="1">
      <alignment horizontal="center" vertical="center"/>
    </xf>
    <xf numFmtId="0" fontId="9" fillId="9" borderId="38" xfId="0" applyFont="1" applyFill="1" applyBorder="1" applyAlignment="1">
      <alignment horizontal="center" vertical="center"/>
    </xf>
    <xf numFmtId="0" fontId="9" fillId="8" borderId="38" xfId="0" applyFont="1" applyFill="1" applyBorder="1" applyAlignment="1">
      <alignment horizontal="center" vertical="center"/>
    </xf>
    <xf numFmtId="0" fontId="7" fillId="0" borderId="21" xfId="0" applyFont="1" applyBorder="1" applyAlignment="1">
      <alignment horizontal="center" vertical="center" wrapText="1"/>
    </xf>
    <xf numFmtId="0" fontId="7" fillId="0" borderId="10" xfId="0" applyFont="1" applyBorder="1"/>
    <xf numFmtId="0" fontId="7" fillId="0" borderId="22" xfId="0" applyFont="1" applyBorder="1"/>
    <xf numFmtId="0" fontId="7" fillId="0" borderId="36" xfId="0" applyFont="1" applyBorder="1" applyAlignment="1">
      <alignment horizontal="center" vertical="center" wrapText="1"/>
    </xf>
    <xf numFmtId="0" fontId="7" fillId="0" borderId="30" xfId="0" applyFont="1" applyBorder="1"/>
    <xf numFmtId="0" fontId="7" fillId="0" borderId="37" xfId="0" applyFont="1" applyBorder="1"/>
    <xf numFmtId="0" fontId="10" fillId="0" borderId="38" xfId="0" applyFont="1" applyBorder="1" applyAlignment="1">
      <alignment horizontal="center" vertical="center" wrapText="1"/>
    </xf>
    <xf numFmtId="0" fontId="10" fillId="0" borderId="38" xfId="0" applyFont="1" applyBorder="1"/>
    <xf numFmtId="0" fontId="7" fillId="0" borderId="38" xfId="0" applyFont="1" applyBorder="1"/>
    <xf numFmtId="0" fontId="7" fillId="7" borderId="38" xfId="0" applyFont="1" applyFill="1" applyBorder="1" applyAlignment="1">
      <alignment horizontal="left" vertical="center" wrapText="1"/>
    </xf>
    <xf numFmtId="0" fontId="7" fillId="7" borderId="38" xfId="0" applyFont="1" applyFill="1" applyBorder="1" applyAlignment="1">
      <alignment horizontal="center" vertical="center" wrapText="1"/>
    </xf>
    <xf numFmtId="0" fontId="9" fillId="3" borderId="24" xfId="0" applyFont="1" applyFill="1" applyBorder="1" applyAlignment="1">
      <alignment horizontal="left" vertical="center" wrapText="1"/>
    </xf>
    <xf numFmtId="0" fontId="11" fillId="0" borderId="25" xfId="0" applyFont="1" applyBorder="1"/>
    <xf numFmtId="0" fontId="11" fillId="0" borderId="31" xfId="0" applyFont="1" applyBorder="1"/>
    <xf numFmtId="0" fontId="11" fillId="0" borderId="14" xfId="0" applyFont="1" applyBorder="1"/>
    <xf numFmtId="0" fontId="11" fillId="0" borderId="0" xfId="0" applyFont="1"/>
    <xf numFmtId="0" fontId="11" fillId="0" borderId="15" xfId="0" applyFont="1" applyBorder="1"/>
    <xf numFmtId="0" fontId="11" fillId="0" borderId="24" xfId="0" applyFont="1" applyBorder="1"/>
    <xf numFmtId="0" fontId="9" fillId="3" borderId="24" xfId="0" applyFont="1" applyFill="1" applyBorder="1" applyAlignment="1">
      <alignment horizontal="center" vertical="center" wrapText="1"/>
    </xf>
    <xf numFmtId="0" fontId="10" fillId="11" borderId="38" xfId="0" applyFont="1" applyFill="1" applyBorder="1" applyAlignment="1">
      <alignment horizontal="left" vertical="center" wrapText="1"/>
    </xf>
    <xf numFmtId="0" fontId="7" fillId="0" borderId="45" xfId="0" applyFont="1" applyBorder="1" applyAlignment="1">
      <alignment horizontal="center" vertical="center" wrapText="1"/>
    </xf>
    <xf numFmtId="0" fontId="7" fillId="0" borderId="45" xfId="0" applyFont="1" applyBorder="1"/>
    <xf numFmtId="0" fontId="7" fillId="0" borderId="46" xfId="0" applyFont="1" applyBorder="1"/>
    <xf numFmtId="0" fontId="7" fillId="0" borderId="52" xfId="0" applyFont="1" applyBorder="1" applyAlignment="1">
      <alignment horizontal="center" vertical="top" wrapText="1"/>
    </xf>
    <xf numFmtId="0" fontId="0" fillId="0" borderId="52" xfId="0" applyBorder="1" applyAlignment="1">
      <alignment horizontal="center" vertical="top" wrapText="1"/>
    </xf>
    <xf numFmtId="0" fontId="0" fillId="0" borderId="42" xfId="0" applyBorder="1" applyAlignment="1">
      <alignment horizontal="center" vertical="top" wrapText="1"/>
    </xf>
    <xf numFmtId="0" fontId="7" fillId="7" borderId="41" xfId="0" applyFont="1" applyFill="1" applyBorder="1" applyAlignment="1">
      <alignment horizontal="left" vertical="center" wrapText="1"/>
    </xf>
    <xf numFmtId="0" fontId="7" fillId="7" borderId="52" xfId="0" applyFont="1" applyFill="1" applyBorder="1" applyAlignment="1">
      <alignment horizontal="left" vertical="center" wrapText="1"/>
    </xf>
    <xf numFmtId="0" fontId="7" fillId="7" borderId="42" xfId="0" applyFont="1" applyFill="1" applyBorder="1" applyAlignment="1">
      <alignment horizontal="left" vertical="center" wrapText="1"/>
    </xf>
    <xf numFmtId="0" fontId="7" fillId="7" borderId="41" xfId="0" applyFont="1" applyFill="1" applyBorder="1" applyAlignment="1">
      <alignment horizontal="center" vertical="center" wrapText="1"/>
    </xf>
    <xf numFmtId="0" fontId="7" fillId="7" borderId="52" xfId="0" applyFont="1" applyFill="1" applyBorder="1" applyAlignment="1">
      <alignment horizontal="center" vertical="center" wrapText="1"/>
    </xf>
    <xf numFmtId="0" fontId="7" fillId="7" borderId="42" xfId="0" applyFont="1" applyFill="1" applyBorder="1" applyAlignment="1">
      <alignment horizontal="center" vertical="center" wrapText="1"/>
    </xf>
    <xf numFmtId="0" fontId="9" fillId="15" borderId="32" xfId="0" applyFont="1" applyFill="1" applyBorder="1" applyAlignment="1">
      <alignment horizontal="left" vertical="center" wrapText="1"/>
    </xf>
    <xf numFmtId="0" fontId="9" fillId="8" borderId="33" xfId="0" applyFont="1" applyFill="1" applyBorder="1" applyAlignment="1">
      <alignment wrapText="1"/>
    </xf>
    <xf numFmtId="0" fontId="9" fillId="8" borderId="34" xfId="0" applyFont="1" applyFill="1" applyBorder="1" applyAlignment="1">
      <alignment wrapText="1"/>
    </xf>
    <xf numFmtId="0" fontId="9" fillId="8" borderId="24" xfId="0" applyFont="1" applyFill="1" applyBorder="1" applyAlignment="1">
      <alignment wrapText="1"/>
    </xf>
    <xf numFmtId="0" fontId="9" fillId="8" borderId="25" xfId="0" applyFont="1" applyFill="1" applyBorder="1" applyAlignment="1">
      <alignment wrapText="1"/>
    </xf>
    <xf numFmtId="0" fontId="9" fillId="8" borderId="31" xfId="0" applyFont="1" applyFill="1" applyBorder="1" applyAlignment="1">
      <alignment wrapText="1"/>
    </xf>
    <xf numFmtId="0" fontId="9" fillId="8" borderId="56" xfId="0" applyFont="1" applyFill="1" applyBorder="1" applyAlignment="1">
      <alignment wrapText="1"/>
    </xf>
    <xf numFmtId="0" fontId="9" fillId="8" borderId="50" xfId="0" applyFont="1" applyFill="1" applyBorder="1" applyAlignment="1">
      <alignment wrapText="1"/>
    </xf>
    <xf numFmtId="0" fontId="9" fillId="8" borderId="57" xfId="0" applyFont="1" applyFill="1" applyBorder="1" applyAlignment="1">
      <alignment wrapText="1"/>
    </xf>
    <xf numFmtId="0" fontId="7" fillId="5" borderId="38" xfId="0" applyFont="1" applyFill="1" applyBorder="1" applyAlignment="1">
      <alignment horizontal="center" vertical="center" wrapText="1"/>
    </xf>
    <xf numFmtId="0" fontId="7" fillId="5" borderId="41" xfId="0" applyFont="1" applyFill="1" applyBorder="1" applyAlignment="1">
      <alignment horizontal="left" vertical="center" wrapText="1"/>
    </xf>
    <xf numFmtId="0" fontId="7" fillId="0" borderId="52" xfId="0" applyFont="1" applyBorder="1" applyAlignment="1">
      <alignment horizontal="left" vertical="center" wrapText="1"/>
    </xf>
    <xf numFmtId="0" fontId="7" fillId="0" borderId="42" xfId="0" applyFont="1" applyBorder="1" applyAlignment="1">
      <alignment horizontal="left" vertical="center" wrapText="1"/>
    </xf>
    <xf numFmtId="0" fontId="13" fillId="0" borderId="41" xfId="0" applyFont="1" applyBorder="1" applyAlignment="1">
      <alignment horizontal="left" vertical="top" wrapText="1"/>
    </xf>
    <xf numFmtId="0" fontId="7" fillId="0" borderId="52" xfId="0" applyFont="1" applyBorder="1" applyAlignment="1">
      <alignment wrapText="1"/>
    </xf>
    <xf numFmtId="0" fontId="7" fillId="0" borderId="42" xfId="0" applyFont="1" applyBorder="1" applyAlignment="1">
      <alignment wrapText="1"/>
    </xf>
    <xf numFmtId="0" fontId="13" fillId="0" borderId="46" xfId="0" applyFont="1" applyBorder="1" applyAlignment="1">
      <alignment horizontal="left" vertical="top" wrapText="1"/>
    </xf>
    <xf numFmtId="0" fontId="7" fillId="0" borderId="47" xfId="0" applyFont="1" applyBorder="1" applyAlignment="1">
      <alignment wrapText="1"/>
    </xf>
    <xf numFmtId="0" fontId="7" fillId="0" borderId="48" xfId="0" applyFont="1" applyBorder="1" applyAlignment="1">
      <alignment wrapText="1"/>
    </xf>
    <xf numFmtId="0" fontId="7" fillId="0" borderId="55"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1" xfId="0" applyFont="1" applyBorder="1" applyAlignment="1">
      <alignment horizontal="center" vertical="center" wrapText="1"/>
    </xf>
    <xf numFmtId="0" fontId="10" fillId="0" borderId="42" xfId="0" applyFont="1" applyBorder="1" applyAlignment="1">
      <alignment horizontal="center" vertical="top" wrapText="1"/>
    </xf>
    <xf numFmtId="0" fontId="10" fillId="0" borderId="38" xfId="0" applyFont="1" applyBorder="1" applyAlignment="1">
      <alignment horizontal="center" vertical="top"/>
    </xf>
    <xf numFmtId="0" fontId="10" fillId="11" borderId="38" xfId="0" applyFont="1" applyFill="1" applyBorder="1" applyAlignment="1">
      <alignment horizontal="left" vertical="center"/>
    </xf>
    <xf numFmtId="0" fontId="10" fillId="11" borderId="41" xfId="0" applyFont="1" applyFill="1" applyBorder="1" applyAlignment="1">
      <alignment horizontal="left" vertical="center" wrapText="1"/>
    </xf>
    <xf numFmtId="0" fontId="10" fillId="11" borderId="52" xfId="0" applyFont="1" applyFill="1" applyBorder="1" applyAlignment="1">
      <alignment horizontal="left" vertical="center" wrapText="1"/>
    </xf>
    <xf numFmtId="0" fontId="10" fillId="11" borderId="42" xfId="0" applyFont="1" applyFill="1" applyBorder="1" applyAlignment="1">
      <alignment horizontal="left" vertical="center" wrapText="1"/>
    </xf>
    <xf numFmtId="0" fontId="10" fillId="11" borderId="38" xfId="0" applyFont="1" applyFill="1" applyBorder="1" applyAlignment="1">
      <alignment horizontal="center" vertical="center" wrapText="1"/>
    </xf>
    <xf numFmtId="0" fontId="10" fillId="12" borderId="38" xfId="0" applyFont="1" applyFill="1" applyBorder="1" applyAlignment="1">
      <alignment horizontal="center" vertical="center" wrapText="1"/>
    </xf>
    <xf numFmtId="0" fontId="7" fillId="0" borderId="38" xfId="0" applyFont="1" applyBorder="1" applyAlignment="1">
      <alignment horizontal="center" vertical="top"/>
    </xf>
    <xf numFmtId="0" fontId="7" fillId="0" borderId="11" xfId="0" applyFont="1" applyBorder="1" applyAlignment="1">
      <alignment horizontal="left" vertical="top" wrapText="1"/>
    </xf>
    <xf numFmtId="0" fontId="7" fillId="0" borderId="0" xfId="0" applyFont="1"/>
    <xf numFmtId="0" fontId="7" fillId="0" borderId="12" xfId="0" applyFont="1" applyBorder="1"/>
    <xf numFmtId="0" fontId="9" fillId="9" borderId="38" xfId="0" applyFont="1" applyFill="1" applyBorder="1" applyAlignment="1">
      <alignment horizontal="left" vertical="center"/>
    </xf>
    <xf numFmtId="0" fontId="9" fillId="15" borderId="24"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9" fillId="8" borderId="56"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7" fillId="0" borderId="38" xfId="0" applyFont="1" applyBorder="1" applyAlignment="1">
      <alignment vertical="center" wrapText="1"/>
    </xf>
    <xf numFmtId="0" fontId="10" fillId="0" borderId="38" xfId="0" applyFont="1" applyBorder="1" applyAlignment="1">
      <alignment horizontal="center" vertical="top" wrapText="1"/>
    </xf>
    <xf numFmtId="0" fontId="10" fillId="11" borderId="16" xfId="0" applyFont="1" applyFill="1" applyBorder="1" applyAlignment="1">
      <alignment horizontal="center" wrapText="1"/>
    </xf>
    <xf numFmtId="0" fontId="10" fillId="12" borderId="16" xfId="0" applyFont="1" applyFill="1" applyBorder="1" applyAlignment="1">
      <alignment wrapText="1"/>
    </xf>
    <xf numFmtId="0" fontId="10" fillId="12" borderId="17" xfId="0" applyFont="1" applyFill="1" applyBorder="1" applyAlignment="1">
      <alignment wrapText="1"/>
    </xf>
    <xf numFmtId="0" fontId="7" fillId="0" borderId="41" xfId="0" applyFont="1" applyBorder="1"/>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38" xfId="0" applyFont="1" applyBorder="1" applyAlignment="1">
      <alignment horizontal="center" wrapText="1"/>
    </xf>
    <xf numFmtId="0" fontId="7" fillId="0" borderId="38" xfId="0" applyFont="1" applyBorder="1" applyAlignment="1">
      <alignment horizontal="center"/>
    </xf>
    <xf numFmtId="0" fontId="7" fillId="0" borderId="41" xfId="0" applyFont="1" applyBorder="1" applyAlignment="1">
      <alignment wrapText="1"/>
    </xf>
    <xf numFmtId="0" fontId="7" fillId="0" borderId="38" xfId="0" applyFont="1" applyBorder="1" applyAlignment="1">
      <alignment horizontal="center" vertical="top" wrapText="1"/>
    </xf>
    <xf numFmtId="0" fontId="7" fillId="11" borderId="25" xfId="0" applyFont="1" applyFill="1" applyBorder="1" applyAlignment="1">
      <alignment horizontal="center"/>
    </xf>
    <xf numFmtId="0" fontId="7" fillId="12" borderId="25" xfId="0" applyFont="1" applyFill="1" applyBorder="1"/>
    <xf numFmtId="0" fontId="7" fillId="12" borderId="31" xfId="0" applyFont="1" applyFill="1" applyBorder="1"/>
    <xf numFmtId="0" fontId="7" fillId="0" borderId="41" xfId="0" applyFont="1" applyBorder="1" applyAlignment="1">
      <alignment horizontal="left" vertical="top" wrapText="1"/>
    </xf>
    <xf numFmtId="0" fontId="14" fillId="9" borderId="38" xfId="0" applyFont="1" applyFill="1" applyBorder="1" applyAlignment="1">
      <alignment horizontal="left" vertical="center"/>
    </xf>
    <xf numFmtId="0" fontId="7" fillId="0" borderId="38" xfId="0" applyFont="1" applyBorder="1" applyAlignment="1">
      <alignment vertical="top" wrapText="1"/>
    </xf>
    <xf numFmtId="0" fontId="10" fillId="0" borderId="21"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5" xfId="0" applyFont="1" applyBorder="1"/>
    <xf numFmtId="0" fontId="7" fillId="12" borderId="46" xfId="0" applyFont="1" applyFill="1" applyBorder="1" applyAlignment="1">
      <alignment horizontal="center" vertical="center"/>
    </xf>
    <xf numFmtId="0" fontId="7" fillId="12" borderId="47" xfId="0" applyFont="1" applyFill="1" applyBorder="1" applyAlignment="1">
      <alignment horizontal="center" vertical="center"/>
    </xf>
    <xf numFmtId="0" fontId="7" fillId="12" borderId="48" xfId="0" applyFont="1" applyFill="1" applyBorder="1" applyAlignment="1">
      <alignment horizontal="center" vertical="center"/>
    </xf>
    <xf numFmtId="0" fontId="7" fillId="0" borderId="41" xfId="0" applyFont="1" applyBorder="1" applyAlignment="1">
      <alignment horizontal="center" vertical="top"/>
    </xf>
    <xf numFmtId="0" fontId="7" fillId="0" borderId="52" xfId="0" applyFont="1" applyBorder="1" applyAlignment="1">
      <alignment horizontal="center" vertical="top"/>
    </xf>
    <xf numFmtId="0" fontId="7" fillId="0" borderId="42" xfId="0" applyFont="1" applyBorder="1" applyAlignment="1">
      <alignment horizontal="center" vertical="top"/>
    </xf>
    <xf numFmtId="0" fontId="8" fillId="0" borderId="38" xfId="0" applyFont="1" applyBorder="1" applyAlignment="1">
      <alignment horizontal="center" vertical="center" wrapText="1"/>
    </xf>
    <xf numFmtId="0" fontId="7" fillId="5" borderId="38" xfId="0" applyNumberFormat="1" applyFont="1" applyFill="1" applyBorder="1" applyAlignment="1">
      <alignment horizontal="center" vertical="center" wrapText="1"/>
    </xf>
    <xf numFmtId="0" fontId="10" fillId="7" borderId="46" xfId="0" applyFont="1" applyFill="1" applyBorder="1" applyAlignment="1">
      <alignment horizontal="center" vertical="center" wrapText="1"/>
    </xf>
    <xf numFmtId="0" fontId="10" fillId="5" borderId="47" xfId="0" applyFont="1" applyFill="1" applyBorder="1" applyAlignment="1">
      <alignment vertical="center" wrapText="1"/>
    </xf>
    <xf numFmtId="0" fontId="10" fillId="5" borderId="48" xfId="0" applyFont="1" applyFill="1" applyBorder="1" applyAlignment="1">
      <alignment vertical="center" wrapText="1"/>
    </xf>
    <xf numFmtId="0" fontId="10" fillId="5" borderId="53" xfId="0" applyFont="1" applyFill="1" applyBorder="1" applyAlignment="1">
      <alignment vertical="center" wrapText="1"/>
    </xf>
    <xf numFmtId="0" fontId="10" fillId="5" borderId="25" xfId="0" applyFont="1" applyFill="1" applyBorder="1" applyAlignment="1">
      <alignment vertical="center" wrapText="1"/>
    </xf>
    <xf numFmtId="0" fontId="10" fillId="5" borderId="54" xfId="0" applyFont="1" applyFill="1" applyBorder="1" applyAlignment="1">
      <alignment vertical="center" wrapText="1"/>
    </xf>
    <xf numFmtId="0" fontId="10" fillId="5" borderId="49" xfId="0" applyFont="1" applyFill="1" applyBorder="1" applyAlignment="1">
      <alignment vertical="center" wrapText="1"/>
    </xf>
    <xf numFmtId="0" fontId="10" fillId="5" borderId="50" xfId="0" applyFont="1" applyFill="1" applyBorder="1" applyAlignment="1">
      <alignment vertical="center" wrapText="1"/>
    </xf>
    <xf numFmtId="0" fontId="10" fillId="5" borderId="51" xfId="0" applyFont="1" applyFill="1" applyBorder="1" applyAlignment="1">
      <alignment vertical="center" wrapText="1"/>
    </xf>
    <xf numFmtId="0" fontId="10" fillId="11" borderId="41" xfId="0" applyNumberFormat="1" applyFont="1" applyFill="1" applyBorder="1" applyAlignment="1">
      <alignment horizontal="center" vertical="center" wrapText="1"/>
    </xf>
    <xf numFmtId="0" fontId="10" fillId="0" borderId="52" xfId="0" applyNumberFormat="1" applyFont="1" applyFill="1" applyBorder="1" applyAlignment="1">
      <alignment horizontal="center" vertical="center" wrapText="1"/>
    </xf>
    <xf numFmtId="0" fontId="8" fillId="0" borderId="52" xfId="0" applyNumberFormat="1" applyFont="1" applyFill="1" applyBorder="1" applyAlignment="1">
      <alignment wrapText="1"/>
    </xf>
    <xf numFmtId="0" fontId="8" fillId="0" borderId="42" xfId="0" applyNumberFormat="1" applyFont="1" applyFill="1" applyBorder="1" applyAlignment="1">
      <alignment wrapText="1"/>
    </xf>
    <xf numFmtId="0" fontId="10" fillId="12" borderId="41" xfId="0" applyFont="1" applyFill="1" applyBorder="1" applyAlignment="1">
      <alignment horizontal="center" vertical="center" wrapText="1"/>
    </xf>
    <xf numFmtId="0" fontId="15" fillId="0" borderId="52" xfId="0" applyFont="1" applyBorder="1" applyAlignment="1">
      <alignment horizontal="center" vertical="center" wrapText="1"/>
    </xf>
    <xf numFmtId="0" fontId="15" fillId="0" borderId="42" xfId="0" applyFont="1" applyBorder="1" applyAlignment="1">
      <alignment horizontal="center" vertical="center" wrapText="1"/>
    </xf>
    <xf numFmtId="3" fontId="9" fillId="19" borderId="38" xfId="0" applyNumberFormat="1" applyFont="1" applyFill="1" applyBorder="1" applyAlignment="1">
      <alignment horizontal="center" vertical="center"/>
    </xf>
    <xf numFmtId="0" fontId="9" fillId="4" borderId="20" xfId="0" applyFont="1" applyFill="1" applyBorder="1" applyAlignment="1">
      <alignment horizontal="left" vertical="center"/>
    </xf>
    <xf numFmtId="0" fontId="9" fillId="4" borderId="18" xfId="0" applyFont="1" applyFill="1" applyBorder="1" applyAlignment="1">
      <alignment horizontal="left" vertical="center"/>
    </xf>
    <xf numFmtId="0" fontId="9" fillId="4" borderId="19" xfId="0" applyFont="1" applyFill="1" applyBorder="1" applyAlignment="1">
      <alignment horizontal="left" vertical="center"/>
    </xf>
    <xf numFmtId="0" fontId="10" fillId="0" borderId="20"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7" fillId="5" borderId="20" xfId="0" applyFont="1" applyFill="1" applyBorder="1" applyAlignment="1">
      <alignment horizontal="left" vertical="top"/>
    </xf>
    <xf numFmtId="0" fontId="7" fillId="5" borderId="18" xfId="0" applyFont="1" applyFill="1" applyBorder="1" applyAlignment="1">
      <alignment horizontal="left" vertical="top"/>
    </xf>
    <xf numFmtId="0" fontId="7" fillId="5" borderId="19" xfId="0" applyFont="1" applyFill="1" applyBorder="1" applyAlignment="1">
      <alignment horizontal="left" vertical="top"/>
    </xf>
    <xf numFmtId="165" fontId="9" fillId="3" borderId="43" xfId="0" applyNumberFormat="1" applyFont="1" applyFill="1" applyBorder="1" applyAlignment="1">
      <alignment horizontal="left" vertical="center" wrapText="1"/>
    </xf>
    <xf numFmtId="165" fontId="11" fillId="0" borderId="9" xfId="0" applyNumberFormat="1" applyFont="1" applyFill="1" applyBorder="1" applyAlignment="1">
      <alignment horizontal="left" vertical="center" wrapText="1"/>
    </xf>
    <xf numFmtId="165" fontId="11" fillId="0" borderId="9" xfId="0" applyNumberFormat="1" applyFont="1" applyFill="1" applyBorder="1" applyAlignment="1">
      <alignment horizontal="left" wrapText="1"/>
    </xf>
    <xf numFmtId="0" fontId="7" fillId="12" borderId="9" xfId="0" applyFont="1" applyFill="1" applyBorder="1" applyAlignment="1">
      <alignment horizontal="center" vertical="center" wrapText="1"/>
    </xf>
    <xf numFmtId="165" fontId="7" fillId="11" borderId="58" xfId="0" applyNumberFormat="1" applyFont="1" applyFill="1" applyBorder="1" applyAlignment="1">
      <alignment horizontal="center" vertical="center" wrapText="1"/>
    </xf>
    <xf numFmtId="0" fontId="7" fillId="17" borderId="38" xfId="0" applyNumberFormat="1" applyFont="1" applyFill="1" applyBorder="1" applyAlignment="1">
      <alignment vertical="center" wrapText="1"/>
    </xf>
    <xf numFmtId="165" fontId="7" fillId="17" borderId="44" xfId="0" applyNumberFormat="1" applyFont="1" applyFill="1" applyBorder="1" applyAlignment="1">
      <alignment horizontal="center" vertical="center" wrapText="1"/>
    </xf>
    <xf numFmtId="165" fontId="7" fillId="17" borderId="38" xfId="0" applyNumberFormat="1" applyFont="1" applyFill="1" applyBorder="1" applyAlignment="1">
      <alignment horizontal="center" vertical="center" wrapText="1"/>
    </xf>
    <xf numFmtId="0" fontId="9" fillId="3" borderId="43" xfId="0" applyFont="1" applyFill="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Border="1" applyAlignment="1">
      <alignment horizontal="left" wrapText="1"/>
    </xf>
    <xf numFmtId="0" fontId="9" fillId="10" borderId="38" xfId="0" applyFont="1" applyFill="1" applyBorder="1" applyAlignment="1">
      <alignment horizontal="center" vertical="center" wrapText="1"/>
    </xf>
    <xf numFmtId="0" fontId="11" fillId="10" borderId="38" xfId="0" applyFont="1" applyFill="1" applyBorder="1" applyAlignment="1">
      <alignment horizontal="center" vertical="center" wrapText="1"/>
    </xf>
    <xf numFmtId="0" fontId="10" fillId="12" borderId="38" xfId="0" applyFont="1" applyFill="1" applyBorder="1" applyAlignment="1">
      <alignment horizontal="left" vertical="center" wrapText="1"/>
    </xf>
    <xf numFmtId="0" fontId="7" fillId="12" borderId="38"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23" fillId="0" borderId="0" xfId="0" applyFont="1"/>
    <xf numFmtId="0" fontId="23" fillId="0" borderId="0" xfId="0" applyFont="1" applyAlignment="1">
      <alignment wrapText="1"/>
    </xf>
    <xf numFmtId="0" fontId="22" fillId="0" borderId="0" xfId="0" applyFont="1"/>
    <xf numFmtId="0" fontId="24" fillId="13" borderId="25" xfId="0" applyFont="1" applyFill="1" applyBorder="1" applyAlignment="1">
      <alignment horizontal="center"/>
    </xf>
    <xf numFmtId="0" fontId="23" fillId="14" borderId="0" xfId="0" applyNumberFormat="1" applyFont="1" applyFill="1" applyBorder="1" applyAlignment="1">
      <alignment wrapText="1"/>
    </xf>
    <xf numFmtId="0" fontId="23" fillId="14" borderId="25" xfId="0" applyFont="1" applyFill="1" applyBorder="1" applyAlignment="1">
      <alignment wrapText="1"/>
    </xf>
    <xf numFmtId="0" fontId="24" fillId="13" borderId="61" xfId="0" applyFont="1" applyFill="1" applyBorder="1" applyAlignment="1">
      <alignment wrapText="1"/>
    </xf>
    <xf numFmtId="0" fontId="23" fillId="0" borderId="61" xfId="0" applyFont="1" applyBorder="1" applyAlignment="1">
      <alignment wrapText="1"/>
    </xf>
    <xf numFmtId="9" fontId="23" fillId="0" borderId="61" xfId="0" applyNumberFormat="1" applyFont="1" applyBorder="1" applyAlignment="1">
      <alignment wrapText="1"/>
    </xf>
    <xf numFmtId="0" fontId="23" fillId="0" borderId="0" xfId="0" applyFont="1" applyAlignment="1">
      <alignment horizontal="left" vertical="center" wrapText="1"/>
    </xf>
  </cellXfs>
  <cellStyles count="3">
    <cellStyle name="Грошовий" xfId="2" xr:uid="{00000000-0005-0000-0000-000000000000}"/>
    <cellStyle name="Звичайний" xfId="0" builtinId="0"/>
    <cellStyle name="Фінансовий" xfId="1" xr:uid="{00000000-0005-0000-0000-000002000000}"/>
  </cellStyles>
  <dxfs count="6">
    <dxf>
      <fill>
        <patternFill>
          <bgColor theme="2" tint="-0.49992370372631001"/>
        </patternFill>
      </fill>
    </dxf>
    <dxf>
      <font>
        <b/>
        <color rgb="FFC00000"/>
      </font>
      <fill>
        <patternFill>
          <bgColor rgb="FFFCE8E6"/>
        </patternFill>
      </fill>
    </dxf>
    <dxf>
      <font>
        <b/>
        <color rgb="FFC00000"/>
      </font>
      <fill>
        <patternFill>
          <bgColor rgb="FFFCE8E6"/>
        </patternFill>
      </fill>
    </dxf>
    <dxf>
      <font>
        <b/>
        <color rgb="FFC00000"/>
      </font>
      <fill>
        <patternFill>
          <bgColor rgb="FFFCE8E6"/>
        </patternFill>
      </fill>
    </dxf>
    <dxf>
      <fill>
        <patternFill>
          <bgColor rgb="FFFF0000"/>
        </patternFill>
      </fill>
    </dxf>
    <dxf>
      <fill>
        <patternFill>
          <bgColor theme="8" tint="-0.499923703726310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d3a611510e4d4998" Type="http://schemas.microsoft.com/office/2017/10/relationships/person" Target="persons/person.xml"/></Relationships>
</file>

<file path=xl/persons/person.xml><?xml version="1.0" encoding="utf-8"?>
<xltc:personList xmlns:xltc="http://schemas.microsoft.com/office/spreadsheetml/2018/threadedcomments">
  <xltc:person displayName="Автор" id="{991EEEEE-1F46-93E6-FD67-F1355A97D6EC}"/>
  <xltc:person displayName="Автор" id="{78CE88A1-C268-8946-F3BE-8B692DDD7E6C}"/>
</xl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142855"/>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99"/>
  <sheetViews>
    <sheetView showGridLines="0" workbookViewId="0"/>
  </sheetViews>
  <sheetFormatPr defaultColWidth="12.59765625" defaultRowHeight="15.6" x14ac:dyDescent="0.3"/>
  <cols>
    <col min="1" max="1" width="4.09765625" style="2" customWidth="1"/>
    <col min="2" max="2" width="3.5" style="2" customWidth="1"/>
    <col min="3" max="3" width="3.59765625" style="2" customWidth="1"/>
    <col min="4" max="4" width="12.69921875" style="2" customWidth="1"/>
    <col min="5" max="12" width="7.59765625" style="2" customWidth="1"/>
    <col min="13" max="13" width="28.8984375" style="2" customWidth="1"/>
    <col min="14" max="14" width="40" style="2" customWidth="1"/>
    <col min="15" max="15" width="4.3984375" style="2" customWidth="1"/>
    <col min="16" max="17" width="7.59765625" style="2" customWidth="1"/>
    <col min="18" max="16384" width="12.59765625" style="2"/>
  </cols>
  <sheetData>
    <row r="1" spans="1:17" ht="13.5" customHeight="1" x14ac:dyDescent="0.3">
      <c r="A1" s="6" t="s">
        <v>0</v>
      </c>
      <c r="B1" s="7"/>
      <c r="C1" s="6"/>
      <c r="D1" s="6"/>
      <c r="E1" s="6"/>
      <c r="F1" s="6"/>
      <c r="G1" s="6"/>
      <c r="H1" s="6"/>
      <c r="I1" s="6"/>
      <c r="J1" s="6"/>
      <c r="K1" s="6"/>
      <c r="L1" s="6"/>
      <c r="M1" s="6"/>
      <c r="N1" s="6"/>
      <c r="O1" s="6"/>
      <c r="P1" s="3"/>
      <c r="Q1" s="3"/>
    </row>
    <row r="2" spans="1:17" ht="16.5" customHeight="1" x14ac:dyDescent="0.3">
      <c r="A2" s="176"/>
      <c r="B2" s="177"/>
      <c r="C2" s="177"/>
      <c r="D2" s="177"/>
      <c r="E2" s="177"/>
      <c r="F2" s="177"/>
      <c r="G2" s="177"/>
      <c r="H2" s="177"/>
      <c r="I2" s="177"/>
      <c r="J2" s="178"/>
      <c r="K2" s="177"/>
      <c r="L2" s="177"/>
      <c r="M2" s="177"/>
      <c r="N2" s="177"/>
      <c r="O2" s="6"/>
      <c r="P2" s="3"/>
      <c r="Q2" s="3"/>
    </row>
    <row r="3" spans="1:17" ht="19.5" customHeight="1" x14ac:dyDescent="0.3">
      <c r="A3" s="6"/>
      <c r="B3" s="7"/>
      <c r="C3" s="6"/>
      <c r="D3" s="6"/>
      <c r="E3" s="6"/>
      <c r="F3" s="6"/>
      <c r="G3" s="6"/>
      <c r="H3" s="6"/>
      <c r="I3" s="6"/>
      <c r="J3" s="6"/>
      <c r="K3" s="6"/>
      <c r="L3" s="6"/>
      <c r="M3" s="6"/>
      <c r="N3" s="6"/>
      <c r="O3" s="6"/>
      <c r="P3" s="3"/>
      <c r="Q3" s="3"/>
    </row>
    <row r="4" spans="1:17" ht="24.75" customHeight="1" x14ac:dyDescent="0.3">
      <c r="A4" s="6"/>
      <c r="B4" s="179" t="s">
        <v>1</v>
      </c>
      <c r="C4" s="177"/>
      <c r="D4" s="177"/>
      <c r="E4" s="177"/>
      <c r="F4" s="177"/>
      <c r="G4" s="177"/>
      <c r="H4" s="177"/>
      <c r="I4" s="177"/>
      <c r="J4" s="177"/>
      <c r="K4" s="177"/>
      <c r="L4" s="177"/>
      <c r="M4" s="177"/>
      <c r="N4" s="177"/>
      <c r="O4" s="177"/>
      <c r="P4" s="3"/>
      <c r="Q4" s="3"/>
    </row>
    <row r="5" spans="1:17" ht="195.6" customHeight="1" x14ac:dyDescent="0.3">
      <c r="A5" s="6"/>
      <c r="B5" s="180" t="s">
        <v>2</v>
      </c>
      <c r="C5" s="181"/>
      <c r="D5" s="182"/>
      <c r="E5" s="182"/>
      <c r="F5" s="182"/>
      <c r="G5" s="182"/>
      <c r="H5" s="182"/>
      <c r="I5" s="182"/>
      <c r="J5" s="182"/>
      <c r="K5" s="182"/>
      <c r="L5" s="182"/>
      <c r="M5" s="182"/>
      <c r="N5" s="183"/>
      <c r="O5" s="8"/>
      <c r="P5" s="3"/>
      <c r="Q5" s="3"/>
    </row>
    <row r="6" spans="1:17" ht="13.5" customHeight="1" x14ac:dyDescent="0.3">
      <c r="A6" s="6"/>
      <c r="B6" s="9"/>
      <c r="C6" s="10"/>
      <c r="D6" s="10"/>
      <c r="E6" s="10"/>
      <c r="F6" s="10"/>
      <c r="G6" s="10"/>
      <c r="H6" s="10"/>
      <c r="I6" s="10"/>
      <c r="J6" s="10"/>
      <c r="K6" s="10"/>
      <c r="L6" s="10"/>
      <c r="M6" s="10"/>
      <c r="N6" s="10"/>
      <c r="O6" s="6"/>
      <c r="P6" s="3"/>
      <c r="Q6" s="3"/>
    </row>
    <row r="7" spans="1:17" ht="13.5" customHeight="1" x14ac:dyDescent="0.3">
      <c r="A7" s="6"/>
      <c r="B7" s="7"/>
      <c r="C7" s="11"/>
      <c r="D7" s="11"/>
      <c r="E7" s="11"/>
      <c r="F7" s="11"/>
      <c r="G7" s="11"/>
      <c r="H7" s="11"/>
      <c r="I7" s="11"/>
      <c r="J7" s="11"/>
      <c r="K7" s="11"/>
      <c r="L7" s="11"/>
      <c r="M7" s="11"/>
      <c r="N7" s="11"/>
      <c r="O7" s="6"/>
      <c r="P7" s="3"/>
      <c r="Q7" s="3"/>
    </row>
    <row r="8" spans="1:17" ht="26.25" customHeight="1" x14ac:dyDescent="0.3">
      <c r="A8" s="6"/>
      <c r="B8" s="184" t="s">
        <v>3</v>
      </c>
      <c r="C8" s="185"/>
      <c r="D8" s="185"/>
      <c r="E8" s="185"/>
      <c r="F8" s="185"/>
      <c r="G8" s="185"/>
      <c r="H8" s="185"/>
      <c r="I8" s="185"/>
      <c r="J8" s="185"/>
      <c r="K8" s="185"/>
      <c r="L8" s="185"/>
      <c r="M8" s="185"/>
      <c r="N8" s="186"/>
      <c r="O8" s="6"/>
      <c r="P8" s="3"/>
      <c r="Q8" s="3"/>
    </row>
    <row r="9" spans="1:17" ht="13.5" customHeight="1" x14ac:dyDescent="0.3">
      <c r="A9" s="6"/>
      <c r="B9" s="12"/>
      <c r="C9" s="6"/>
      <c r="D9" s="6"/>
      <c r="E9" s="6"/>
      <c r="F9" s="6"/>
      <c r="G9" s="6"/>
      <c r="H9" s="6"/>
      <c r="I9" s="6"/>
      <c r="J9" s="6"/>
      <c r="K9" s="6"/>
      <c r="L9" s="6"/>
      <c r="M9" s="6"/>
      <c r="N9" s="6"/>
      <c r="O9" s="6"/>
      <c r="P9" s="3"/>
      <c r="Q9" s="3"/>
    </row>
    <row r="10" spans="1:17" ht="47.25" customHeight="1" x14ac:dyDescent="0.3">
      <c r="A10" s="6"/>
      <c r="B10" s="7" t="s">
        <v>4</v>
      </c>
      <c r="C10" s="187" t="s">
        <v>5</v>
      </c>
      <c r="D10" s="177"/>
      <c r="E10" s="177"/>
      <c r="F10" s="177"/>
      <c r="G10" s="177"/>
      <c r="H10" s="177"/>
      <c r="I10" s="177"/>
      <c r="J10" s="177"/>
      <c r="K10" s="177"/>
      <c r="L10" s="177"/>
      <c r="M10" s="177"/>
      <c r="N10" s="177"/>
      <c r="O10" s="13"/>
      <c r="P10" s="5"/>
      <c r="Q10" s="3"/>
    </row>
    <row r="11" spans="1:17" ht="35.25" customHeight="1" x14ac:dyDescent="0.3">
      <c r="A11" s="6"/>
      <c r="B11" s="7" t="s">
        <v>4</v>
      </c>
      <c r="C11" s="187" t="s">
        <v>6</v>
      </c>
      <c r="D11" s="177"/>
      <c r="E11" s="177"/>
      <c r="F11" s="177"/>
      <c r="G11" s="177"/>
      <c r="H11" s="177"/>
      <c r="I11" s="177"/>
      <c r="J11" s="177"/>
      <c r="K11" s="177"/>
      <c r="L11" s="177"/>
      <c r="M11" s="177"/>
      <c r="N11" s="177"/>
      <c r="O11" s="13"/>
      <c r="P11" s="3"/>
      <c r="Q11" s="3"/>
    </row>
    <row r="12" spans="1:17" ht="34.5" customHeight="1" x14ac:dyDescent="0.3">
      <c r="A12" s="6"/>
      <c r="B12" s="7" t="s">
        <v>4</v>
      </c>
      <c r="C12" s="187" t="s">
        <v>7</v>
      </c>
      <c r="D12" s="177"/>
      <c r="E12" s="177"/>
      <c r="F12" s="177"/>
      <c r="G12" s="177"/>
      <c r="H12" s="177"/>
      <c r="I12" s="177"/>
      <c r="J12" s="177"/>
      <c r="K12" s="177"/>
      <c r="L12" s="177"/>
      <c r="M12" s="177"/>
      <c r="N12" s="177"/>
      <c r="O12" s="13"/>
      <c r="P12" s="3"/>
      <c r="Q12" s="3"/>
    </row>
    <row r="13" spans="1:17" ht="33" customHeight="1" x14ac:dyDescent="0.3">
      <c r="A13" s="6"/>
      <c r="B13" s="7" t="s">
        <v>4</v>
      </c>
      <c r="C13" s="187" t="s">
        <v>8</v>
      </c>
      <c r="D13" s="177"/>
      <c r="E13" s="177"/>
      <c r="F13" s="177"/>
      <c r="G13" s="177"/>
      <c r="H13" s="177"/>
      <c r="I13" s="177"/>
      <c r="J13" s="177"/>
      <c r="K13" s="177"/>
      <c r="L13" s="177"/>
      <c r="M13" s="177"/>
      <c r="N13" s="177"/>
      <c r="O13" s="6"/>
      <c r="P13" s="3"/>
      <c r="Q13" s="3"/>
    </row>
    <row r="14" spans="1:17" ht="24" customHeight="1" x14ac:dyDescent="0.3">
      <c r="A14" s="6"/>
      <c r="B14" s="7" t="s">
        <v>4</v>
      </c>
      <c r="C14" s="191" t="s">
        <v>9</v>
      </c>
      <c r="D14" s="177"/>
      <c r="E14" s="177"/>
      <c r="F14" s="177"/>
      <c r="G14" s="177"/>
      <c r="H14" s="177"/>
      <c r="I14" s="177"/>
      <c r="J14" s="177"/>
      <c r="K14" s="177"/>
      <c r="L14" s="177"/>
      <c r="M14" s="177"/>
      <c r="N14" s="177"/>
      <c r="O14" s="11"/>
      <c r="P14" s="3"/>
      <c r="Q14" s="3"/>
    </row>
    <row r="15" spans="1:17" ht="24" customHeight="1" x14ac:dyDescent="0.3">
      <c r="A15" s="6"/>
      <c r="B15" s="7"/>
      <c r="C15" s="7" t="s">
        <v>10</v>
      </c>
      <c r="D15" s="14"/>
      <c r="E15" s="14"/>
      <c r="F15" s="14"/>
      <c r="G15" s="14"/>
      <c r="H15" s="14"/>
      <c r="I15" s="14"/>
      <c r="J15" s="14"/>
      <c r="K15" s="14"/>
      <c r="L15" s="14"/>
      <c r="M15" s="14"/>
      <c r="N15" s="14"/>
      <c r="O15" s="11"/>
      <c r="P15" s="3"/>
      <c r="Q15" s="3"/>
    </row>
    <row r="16" spans="1:17" ht="24" customHeight="1" x14ac:dyDescent="0.3">
      <c r="A16" s="6"/>
      <c r="B16" s="7" t="s">
        <v>4</v>
      </c>
      <c r="C16" s="7" t="s">
        <v>11</v>
      </c>
      <c r="D16" s="14"/>
      <c r="E16" s="14"/>
      <c r="F16" s="14"/>
      <c r="G16" s="14"/>
      <c r="H16" s="14"/>
      <c r="I16" s="14"/>
      <c r="J16" s="14"/>
      <c r="K16" s="14"/>
      <c r="L16" s="14"/>
      <c r="M16" s="14"/>
      <c r="N16" s="14"/>
      <c r="O16" s="11"/>
      <c r="P16" s="3"/>
      <c r="Q16" s="3"/>
    </row>
    <row r="17" spans="1:17" ht="54" customHeight="1" x14ac:dyDescent="0.3">
      <c r="A17" s="6"/>
      <c r="B17" s="7" t="s">
        <v>4</v>
      </c>
      <c r="C17" s="192" t="s">
        <v>12</v>
      </c>
      <c r="D17" s="193"/>
      <c r="E17" s="193"/>
      <c r="F17" s="193"/>
      <c r="G17" s="193"/>
      <c r="H17" s="193"/>
      <c r="I17" s="193"/>
      <c r="J17" s="193"/>
      <c r="K17" s="193"/>
      <c r="L17" s="193"/>
      <c r="M17" s="193"/>
      <c r="N17" s="193"/>
      <c r="O17" s="13"/>
      <c r="P17" s="3"/>
      <c r="Q17" s="3"/>
    </row>
    <row r="18" spans="1:17" ht="13.5" customHeight="1" x14ac:dyDescent="0.3">
      <c r="A18" s="6"/>
      <c r="B18" s="7"/>
      <c r="C18" s="6"/>
      <c r="D18" s="6"/>
      <c r="E18" s="6"/>
      <c r="F18" s="6"/>
      <c r="G18" s="6"/>
      <c r="H18" s="6"/>
      <c r="I18" s="6"/>
      <c r="J18" s="6"/>
      <c r="K18" s="6"/>
      <c r="L18" s="6"/>
      <c r="M18" s="6"/>
      <c r="N18" s="6"/>
      <c r="O18" s="6"/>
      <c r="P18" s="3"/>
      <c r="Q18" s="3"/>
    </row>
    <row r="19" spans="1:17" ht="23.25" customHeight="1" x14ac:dyDescent="0.3">
      <c r="A19" s="6"/>
      <c r="B19" s="184" t="s">
        <v>13</v>
      </c>
      <c r="C19" s="185"/>
      <c r="D19" s="185"/>
      <c r="E19" s="185"/>
      <c r="F19" s="185"/>
      <c r="G19" s="185"/>
      <c r="H19" s="185"/>
      <c r="I19" s="185"/>
      <c r="J19" s="185"/>
      <c r="K19" s="185"/>
      <c r="L19" s="185"/>
      <c r="M19" s="185"/>
      <c r="N19" s="186"/>
      <c r="O19" s="6"/>
      <c r="P19" s="3"/>
      <c r="Q19" s="3"/>
    </row>
    <row r="20" spans="1:17" ht="13.5" customHeight="1" x14ac:dyDescent="0.3">
      <c r="A20" s="6"/>
      <c r="B20" s="7"/>
      <c r="C20" s="6"/>
      <c r="D20" s="6"/>
      <c r="E20" s="6"/>
      <c r="F20" s="6"/>
      <c r="G20" s="6"/>
      <c r="H20" s="6"/>
      <c r="I20" s="6"/>
      <c r="J20" s="6"/>
      <c r="K20" s="6"/>
      <c r="L20" s="6"/>
      <c r="M20" s="6"/>
      <c r="N20" s="6"/>
      <c r="O20" s="6"/>
      <c r="P20" s="3"/>
      <c r="Q20" s="3"/>
    </row>
    <row r="21" spans="1:17" ht="109.2" customHeight="1" x14ac:dyDescent="0.3">
      <c r="A21" s="6"/>
      <c r="B21" s="7" t="s">
        <v>4</v>
      </c>
      <c r="C21" s="187" t="s">
        <v>14</v>
      </c>
      <c r="D21" s="177"/>
      <c r="E21" s="177"/>
      <c r="F21" s="177"/>
      <c r="G21" s="177"/>
      <c r="H21" s="177"/>
      <c r="I21" s="177"/>
      <c r="J21" s="177"/>
      <c r="K21" s="177"/>
      <c r="L21" s="177"/>
      <c r="M21" s="177"/>
      <c r="N21" s="177"/>
      <c r="O21" s="6"/>
      <c r="P21" s="3"/>
      <c r="Q21" s="3"/>
    </row>
    <row r="22" spans="1:17" ht="13.5" customHeight="1" x14ac:dyDescent="0.3">
      <c r="A22" s="3"/>
      <c r="B22" s="4"/>
      <c r="C22" s="188"/>
      <c r="D22" s="189"/>
      <c r="E22" s="189"/>
      <c r="F22" s="189"/>
      <c r="G22" s="189"/>
      <c r="H22" s="189"/>
      <c r="I22" s="189"/>
      <c r="J22" s="189"/>
      <c r="K22" s="189"/>
      <c r="L22" s="189"/>
      <c r="M22" s="189"/>
      <c r="N22" s="189"/>
      <c r="O22" s="3"/>
      <c r="P22" s="3"/>
      <c r="Q22" s="3"/>
    </row>
    <row r="23" spans="1:17" ht="13.5" customHeight="1" x14ac:dyDescent="0.3">
      <c r="A23" s="3"/>
      <c r="B23" s="4"/>
      <c r="C23" s="188"/>
      <c r="D23" s="189"/>
      <c r="E23" s="189"/>
      <c r="F23" s="189"/>
      <c r="G23" s="189"/>
      <c r="H23" s="189"/>
      <c r="I23" s="189"/>
      <c r="J23" s="189"/>
      <c r="K23" s="189"/>
      <c r="L23" s="189"/>
      <c r="M23" s="189"/>
      <c r="N23" s="189"/>
      <c r="O23" s="3"/>
      <c r="P23" s="3"/>
      <c r="Q23" s="3"/>
    </row>
    <row r="24" spans="1:17" ht="13.5" customHeight="1" x14ac:dyDescent="0.3">
      <c r="A24" s="3"/>
      <c r="B24" s="1"/>
      <c r="C24" s="3"/>
      <c r="D24" s="3"/>
      <c r="E24" s="3"/>
      <c r="F24" s="3"/>
      <c r="G24" s="3"/>
      <c r="H24" s="3"/>
      <c r="I24" s="3"/>
      <c r="J24" s="3"/>
      <c r="K24" s="3"/>
      <c r="L24" s="3"/>
      <c r="M24" s="3"/>
      <c r="N24" s="3"/>
      <c r="O24" s="3"/>
      <c r="P24" s="3"/>
      <c r="Q24" s="3"/>
    </row>
    <row r="25" spans="1:17" ht="13.5" customHeight="1" x14ac:dyDescent="0.3">
      <c r="A25" s="3"/>
      <c r="B25" s="1"/>
      <c r="C25" s="3"/>
      <c r="D25" s="3"/>
      <c r="E25" s="3"/>
      <c r="F25" s="3"/>
      <c r="G25" s="3"/>
      <c r="H25" s="3"/>
      <c r="I25" s="3"/>
      <c r="J25" s="3"/>
      <c r="K25" s="3"/>
      <c r="L25" s="3"/>
      <c r="M25" s="3"/>
      <c r="N25" s="3"/>
      <c r="O25" s="3"/>
      <c r="P25" s="3"/>
      <c r="Q25" s="3"/>
    </row>
    <row r="26" spans="1:17" ht="31.5" customHeight="1" x14ac:dyDescent="0.3">
      <c r="A26" s="3"/>
      <c r="B26" s="1"/>
      <c r="C26" s="3"/>
      <c r="D26" s="3"/>
      <c r="E26" s="3"/>
      <c r="F26" s="3"/>
      <c r="G26" s="3"/>
      <c r="H26" s="3"/>
      <c r="I26" s="3"/>
      <c r="J26" s="3"/>
      <c r="K26" s="3"/>
      <c r="L26" s="3"/>
      <c r="M26" s="3"/>
      <c r="N26" s="3"/>
      <c r="O26" s="3"/>
      <c r="P26" s="3"/>
      <c r="Q26" s="3"/>
    </row>
    <row r="27" spans="1:17" ht="13.5" customHeight="1" x14ac:dyDescent="0.3">
      <c r="A27" s="3"/>
      <c r="B27" s="1"/>
      <c r="C27" s="3"/>
      <c r="D27" s="3"/>
      <c r="E27" s="3"/>
      <c r="F27" s="3"/>
      <c r="G27" s="3"/>
      <c r="H27" s="3"/>
      <c r="I27" s="3"/>
      <c r="J27" s="3"/>
      <c r="K27" s="3"/>
      <c r="L27" s="3"/>
      <c r="M27" s="3"/>
      <c r="N27" s="3"/>
      <c r="O27" s="3"/>
      <c r="P27" s="3"/>
      <c r="Q27" s="3"/>
    </row>
    <row r="28" spans="1:17" ht="13.5" customHeight="1" x14ac:dyDescent="0.3">
      <c r="A28" s="3"/>
      <c r="B28" s="1"/>
      <c r="C28" s="3"/>
      <c r="D28" s="3"/>
      <c r="E28" s="3"/>
      <c r="F28" s="3"/>
      <c r="G28" s="3"/>
      <c r="H28" s="3"/>
      <c r="I28" s="3"/>
      <c r="J28" s="3"/>
      <c r="K28" s="3"/>
      <c r="L28" s="3"/>
      <c r="M28" s="3"/>
      <c r="N28" s="3"/>
      <c r="O28" s="3"/>
      <c r="P28" s="3"/>
      <c r="Q28" s="3"/>
    </row>
    <row r="29" spans="1:17" ht="13.5" customHeight="1" x14ac:dyDescent="0.3">
      <c r="A29" s="3"/>
      <c r="B29" s="1"/>
      <c r="C29" s="3"/>
      <c r="D29" s="3"/>
      <c r="E29" s="3"/>
      <c r="F29" s="3"/>
      <c r="G29" s="3"/>
      <c r="H29" s="3"/>
      <c r="I29" s="3"/>
      <c r="J29" s="3"/>
      <c r="K29" s="3"/>
      <c r="L29" s="3"/>
      <c r="M29" s="3"/>
      <c r="N29" s="3"/>
      <c r="O29" s="3"/>
      <c r="P29" s="3"/>
      <c r="Q29" s="3"/>
    </row>
    <row r="30" spans="1:17" ht="13.5" customHeight="1" x14ac:dyDescent="0.3">
      <c r="A30" s="3"/>
      <c r="B30" s="1"/>
      <c r="C30" s="3"/>
      <c r="D30" s="3"/>
      <c r="E30" s="3"/>
      <c r="F30" s="3"/>
      <c r="G30" s="3"/>
      <c r="H30" s="3"/>
      <c r="I30" s="3"/>
      <c r="J30" s="3"/>
      <c r="K30" s="3"/>
      <c r="L30" s="3"/>
      <c r="M30" s="3"/>
      <c r="N30" s="3"/>
      <c r="O30" s="3"/>
      <c r="P30" s="3"/>
      <c r="Q30" s="3"/>
    </row>
    <row r="31" spans="1:17" ht="13.5" customHeight="1" x14ac:dyDescent="0.3">
      <c r="A31" s="3"/>
      <c r="B31" s="4"/>
      <c r="C31" s="190"/>
      <c r="D31" s="189"/>
      <c r="E31" s="189"/>
      <c r="F31" s="189"/>
      <c r="G31" s="189"/>
      <c r="H31" s="189"/>
      <c r="I31" s="189"/>
      <c r="J31" s="189"/>
      <c r="K31" s="189"/>
      <c r="L31" s="189"/>
      <c r="M31" s="189"/>
      <c r="N31" s="189"/>
      <c r="O31" s="3"/>
      <c r="P31" s="3"/>
      <c r="Q31" s="3"/>
    </row>
    <row r="32" spans="1:17" ht="13.5" customHeight="1" x14ac:dyDescent="0.3">
      <c r="A32" s="3"/>
      <c r="B32" s="1"/>
      <c r="C32" s="3"/>
      <c r="D32" s="3"/>
      <c r="E32" s="3"/>
      <c r="F32" s="3"/>
      <c r="G32" s="3"/>
      <c r="H32" s="3"/>
      <c r="I32" s="3"/>
      <c r="J32" s="3"/>
      <c r="K32" s="3"/>
      <c r="L32" s="3"/>
      <c r="M32" s="3"/>
      <c r="N32" s="3"/>
      <c r="O32" s="3"/>
      <c r="P32" s="3"/>
      <c r="Q32" s="3"/>
    </row>
    <row r="33" spans="1:17" ht="13.5" customHeight="1" x14ac:dyDescent="0.3">
      <c r="A33" s="3"/>
      <c r="B33" s="1"/>
      <c r="C33" s="3"/>
      <c r="D33" s="3"/>
      <c r="E33" s="3"/>
      <c r="F33" s="3"/>
      <c r="G33" s="3"/>
      <c r="H33" s="3"/>
      <c r="I33" s="3"/>
      <c r="J33" s="3"/>
      <c r="K33" s="3"/>
      <c r="L33" s="3"/>
      <c r="M33" s="3"/>
      <c r="N33" s="3"/>
      <c r="O33" s="3"/>
      <c r="P33" s="3"/>
      <c r="Q33" s="3"/>
    </row>
    <row r="34" spans="1:17" ht="13.5" customHeight="1" x14ac:dyDescent="0.3">
      <c r="A34" s="3"/>
      <c r="B34" s="1"/>
      <c r="C34" s="3"/>
      <c r="D34" s="3"/>
      <c r="E34" s="3"/>
      <c r="F34" s="3"/>
      <c r="G34" s="3"/>
      <c r="H34" s="3"/>
      <c r="I34" s="3"/>
      <c r="J34" s="3"/>
      <c r="K34" s="3"/>
      <c r="L34" s="3"/>
      <c r="M34" s="3"/>
      <c r="N34" s="3"/>
      <c r="O34" s="3"/>
      <c r="P34" s="3"/>
      <c r="Q34" s="3"/>
    </row>
    <row r="35" spans="1:17" ht="13.5" customHeight="1" x14ac:dyDescent="0.3">
      <c r="A35" s="3"/>
      <c r="B35" s="1"/>
      <c r="C35" s="3"/>
      <c r="D35" s="3"/>
      <c r="E35" s="3"/>
      <c r="F35" s="3"/>
      <c r="G35" s="3"/>
      <c r="H35" s="3"/>
      <c r="I35" s="3"/>
      <c r="J35" s="3"/>
      <c r="K35" s="3"/>
      <c r="L35" s="3"/>
      <c r="M35" s="3"/>
      <c r="N35" s="3"/>
      <c r="O35" s="3"/>
      <c r="P35" s="3"/>
      <c r="Q35" s="3"/>
    </row>
    <row r="36" spans="1:17" ht="13.5" customHeight="1" x14ac:dyDescent="0.3">
      <c r="A36" s="3"/>
      <c r="B36" s="1"/>
      <c r="C36" s="3"/>
      <c r="D36" s="3"/>
      <c r="E36" s="3"/>
      <c r="F36" s="3"/>
      <c r="G36" s="3"/>
      <c r="H36" s="3"/>
      <c r="I36" s="3"/>
      <c r="J36" s="3"/>
      <c r="K36" s="3"/>
      <c r="L36" s="3"/>
      <c r="M36" s="3"/>
      <c r="N36" s="3"/>
      <c r="O36" s="3"/>
      <c r="P36" s="3"/>
      <c r="Q36" s="3"/>
    </row>
    <row r="37" spans="1:17" ht="13.5" customHeight="1" x14ac:dyDescent="0.3">
      <c r="A37" s="3"/>
      <c r="B37" s="1"/>
      <c r="C37" s="3"/>
      <c r="D37" s="3"/>
      <c r="E37" s="3"/>
      <c r="F37" s="3"/>
      <c r="G37" s="3"/>
      <c r="H37" s="3"/>
      <c r="I37" s="3"/>
      <c r="J37" s="3"/>
      <c r="K37" s="3"/>
      <c r="L37" s="3"/>
      <c r="M37" s="3"/>
      <c r="N37" s="3"/>
      <c r="O37" s="3"/>
      <c r="P37" s="3"/>
      <c r="Q37" s="3"/>
    </row>
    <row r="38" spans="1:17" ht="13.5" customHeight="1" x14ac:dyDescent="0.3">
      <c r="A38" s="3"/>
      <c r="B38" s="1"/>
      <c r="C38" s="3"/>
      <c r="D38" s="3"/>
      <c r="E38" s="3"/>
      <c r="F38" s="3"/>
      <c r="G38" s="3"/>
      <c r="H38" s="3"/>
      <c r="I38" s="3"/>
      <c r="J38" s="3"/>
      <c r="K38" s="3"/>
      <c r="L38" s="3"/>
      <c r="M38" s="3"/>
      <c r="N38" s="3"/>
      <c r="O38" s="3"/>
      <c r="P38" s="3"/>
      <c r="Q38" s="3"/>
    </row>
    <row r="39" spans="1:17" ht="13.5" customHeight="1" x14ac:dyDescent="0.3">
      <c r="A39" s="3"/>
      <c r="B39" s="1"/>
      <c r="C39" s="3"/>
      <c r="D39" s="3"/>
      <c r="E39" s="3"/>
      <c r="F39" s="3"/>
      <c r="G39" s="3"/>
      <c r="H39" s="3"/>
      <c r="I39" s="3"/>
      <c r="J39" s="3"/>
      <c r="K39" s="3"/>
      <c r="L39" s="3"/>
      <c r="M39" s="3"/>
      <c r="N39" s="3"/>
      <c r="O39" s="3"/>
      <c r="P39" s="3"/>
      <c r="Q39" s="3"/>
    </row>
    <row r="40" spans="1:17" ht="13.5" customHeight="1" x14ac:dyDescent="0.3">
      <c r="A40" s="3"/>
      <c r="B40" s="1"/>
      <c r="C40" s="3"/>
      <c r="D40" s="3"/>
      <c r="E40" s="3"/>
      <c r="F40" s="3"/>
      <c r="G40" s="3"/>
      <c r="H40" s="3"/>
      <c r="I40" s="3"/>
      <c r="J40" s="3"/>
      <c r="K40" s="3"/>
      <c r="L40" s="3"/>
      <c r="M40" s="3"/>
      <c r="N40" s="3"/>
      <c r="O40" s="3"/>
      <c r="P40" s="3"/>
      <c r="Q40" s="3"/>
    </row>
    <row r="41" spans="1:17" ht="13.5" customHeight="1" x14ac:dyDescent="0.3">
      <c r="A41" s="3"/>
      <c r="B41" s="4"/>
      <c r="C41" s="190"/>
      <c r="D41" s="189"/>
      <c r="E41" s="189"/>
      <c r="F41" s="189"/>
      <c r="G41" s="189"/>
      <c r="H41" s="189"/>
      <c r="I41" s="189"/>
      <c r="J41" s="189"/>
      <c r="K41" s="189"/>
      <c r="L41" s="189"/>
      <c r="M41" s="189"/>
      <c r="N41" s="189"/>
      <c r="O41" s="3"/>
      <c r="P41" s="3"/>
      <c r="Q41" s="3"/>
    </row>
    <row r="42" spans="1:17" ht="48.75" customHeight="1" x14ac:dyDescent="0.3">
      <c r="A42" s="3"/>
      <c r="B42" s="1"/>
      <c r="C42" s="3"/>
      <c r="D42" s="3"/>
      <c r="E42" s="3"/>
      <c r="F42" s="3"/>
      <c r="G42" s="3"/>
      <c r="H42" s="3"/>
      <c r="I42" s="3"/>
      <c r="J42" s="3"/>
      <c r="K42" s="3"/>
      <c r="L42" s="3"/>
      <c r="M42" s="3"/>
      <c r="N42" s="3"/>
      <c r="O42" s="3"/>
      <c r="P42" s="3"/>
      <c r="Q42" s="3"/>
    </row>
    <row r="43" spans="1:17" ht="13.5" customHeight="1" x14ac:dyDescent="0.3">
      <c r="A43" s="3"/>
      <c r="B43" s="1"/>
      <c r="C43" s="3"/>
      <c r="D43" s="3"/>
      <c r="E43" s="3"/>
      <c r="F43" s="3"/>
      <c r="G43" s="3"/>
      <c r="H43" s="3"/>
      <c r="I43" s="3"/>
      <c r="J43" s="3"/>
      <c r="K43" s="3"/>
      <c r="L43" s="3"/>
      <c r="M43" s="3"/>
      <c r="N43" s="3"/>
      <c r="O43" s="3"/>
      <c r="P43" s="3"/>
      <c r="Q43" s="3"/>
    </row>
    <row r="44" spans="1:17" ht="13.5" customHeight="1" x14ac:dyDescent="0.3">
      <c r="A44" s="3"/>
      <c r="B44" s="1"/>
      <c r="C44" s="3"/>
      <c r="D44" s="3"/>
      <c r="E44" s="3"/>
      <c r="F44" s="3"/>
      <c r="G44" s="3"/>
      <c r="H44" s="3"/>
      <c r="I44" s="3"/>
      <c r="J44" s="3"/>
      <c r="K44" s="3"/>
      <c r="L44" s="3"/>
      <c r="M44" s="3"/>
      <c r="N44" s="3"/>
      <c r="O44" s="3"/>
      <c r="P44" s="3"/>
      <c r="Q44" s="3"/>
    </row>
    <row r="45" spans="1:17" ht="13.5" customHeight="1" x14ac:dyDescent="0.3">
      <c r="A45" s="3"/>
      <c r="B45" s="1"/>
      <c r="C45" s="3"/>
      <c r="D45" s="3"/>
      <c r="E45" s="3"/>
      <c r="F45" s="3"/>
      <c r="G45" s="3"/>
      <c r="H45" s="3"/>
      <c r="I45" s="3"/>
      <c r="J45" s="3"/>
      <c r="K45" s="3"/>
      <c r="L45" s="3"/>
      <c r="M45" s="3"/>
      <c r="N45" s="3"/>
      <c r="O45" s="3"/>
      <c r="P45" s="3"/>
      <c r="Q45" s="3"/>
    </row>
    <row r="46" spans="1:17" ht="13.5" customHeight="1" x14ac:dyDescent="0.3">
      <c r="A46" s="3"/>
      <c r="B46" s="1"/>
      <c r="C46" s="3"/>
      <c r="D46" s="3"/>
      <c r="E46" s="3"/>
      <c r="F46" s="3"/>
      <c r="G46" s="3"/>
      <c r="H46" s="3"/>
      <c r="I46" s="3"/>
      <c r="J46" s="3"/>
      <c r="K46" s="3"/>
      <c r="L46" s="3"/>
      <c r="M46" s="3"/>
      <c r="N46" s="3"/>
      <c r="O46" s="3"/>
      <c r="P46" s="3"/>
      <c r="Q46" s="3"/>
    </row>
    <row r="47" spans="1:17" ht="13.5" customHeight="1" x14ac:dyDescent="0.3">
      <c r="A47" s="3"/>
      <c r="B47" s="1"/>
      <c r="C47" s="3"/>
      <c r="D47" s="3"/>
      <c r="E47" s="3"/>
      <c r="F47" s="3"/>
      <c r="G47" s="3"/>
      <c r="H47" s="3"/>
      <c r="I47" s="3"/>
      <c r="J47" s="3"/>
      <c r="K47" s="3"/>
      <c r="L47" s="3"/>
      <c r="M47" s="3"/>
      <c r="N47" s="3"/>
      <c r="O47" s="3"/>
      <c r="P47" s="3"/>
      <c r="Q47" s="3"/>
    </row>
    <row r="48" spans="1:17" ht="13.5" customHeight="1" x14ac:dyDescent="0.3">
      <c r="A48" s="3"/>
      <c r="B48" s="1"/>
      <c r="C48" s="3"/>
      <c r="D48" s="3"/>
      <c r="E48" s="3"/>
      <c r="F48" s="3"/>
      <c r="G48" s="3"/>
      <c r="H48" s="3"/>
      <c r="I48" s="3"/>
      <c r="J48" s="3"/>
      <c r="K48" s="3"/>
      <c r="L48" s="3"/>
      <c r="M48" s="3"/>
      <c r="N48" s="3"/>
      <c r="O48" s="3"/>
      <c r="P48" s="3"/>
      <c r="Q48" s="3"/>
    </row>
    <row r="49" spans="1:17" ht="13.5" customHeight="1" x14ac:dyDescent="0.3">
      <c r="A49" s="3"/>
      <c r="B49" s="1"/>
      <c r="C49" s="3"/>
      <c r="D49" s="3"/>
      <c r="E49" s="3"/>
      <c r="F49" s="3"/>
      <c r="G49" s="3"/>
      <c r="H49" s="3"/>
      <c r="I49" s="3"/>
      <c r="J49" s="3"/>
      <c r="K49" s="3"/>
      <c r="L49" s="3"/>
      <c r="M49" s="3"/>
      <c r="N49" s="3"/>
      <c r="O49" s="3"/>
      <c r="P49" s="3"/>
      <c r="Q49" s="3"/>
    </row>
    <row r="50" spans="1:17" ht="13.5" customHeight="1" x14ac:dyDescent="0.3">
      <c r="A50" s="3"/>
      <c r="B50" s="1"/>
      <c r="C50" s="3"/>
      <c r="D50" s="3"/>
      <c r="E50" s="3"/>
      <c r="F50" s="3"/>
      <c r="G50" s="3"/>
      <c r="H50" s="3"/>
      <c r="I50" s="3"/>
      <c r="J50" s="3"/>
      <c r="K50" s="3"/>
      <c r="L50" s="3"/>
      <c r="M50" s="3"/>
      <c r="N50" s="3"/>
      <c r="O50" s="3"/>
      <c r="P50" s="3"/>
      <c r="Q50" s="3"/>
    </row>
    <row r="51" spans="1:17" ht="13.5" customHeight="1" x14ac:dyDescent="0.3">
      <c r="A51" s="3"/>
      <c r="B51" s="1"/>
      <c r="C51" s="3"/>
      <c r="D51" s="3"/>
      <c r="E51" s="3"/>
      <c r="F51" s="3"/>
      <c r="G51" s="3"/>
      <c r="H51" s="3"/>
      <c r="I51" s="3"/>
      <c r="J51" s="3"/>
      <c r="K51" s="3"/>
      <c r="L51" s="3"/>
      <c r="M51" s="3"/>
      <c r="N51" s="3"/>
      <c r="O51" s="3"/>
      <c r="P51" s="3"/>
      <c r="Q51" s="3"/>
    </row>
    <row r="52" spans="1:17" ht="13.5" customHeight="1" x14ac:dyDescent="0.3">
      <c r="A52" s="3"/>
      <c r="B52" s="1"/>
      <c r="C52" s="3"/>
      <c r="D52" s="3"/>
      <c r="E52" s="3"/>
      <c r="F52" s="3"/>
      <c r="G52" s="3"/>
      <c r="H52" s="3"/>
      <c r="I52" s="3"/>
      <c r="J52" s="3"/>
      <c r="K52" s="3"/>
      <c r="L52" s="3"/>
      <c r="M52" s="3"/>
      <c r="N52" s="3"/>
      <c r="O52" s="3"/>
      <c r="P52" s="3"/>
      <c r="Q52" s="3"/>
    </row>
    <row r="53" spans="1:17" ht="13.5" customHeight="1" x14ac:dyDescent="0.3">
      <c r="A53" s="3"/>
      <c r="B53" s="1"/>
      <c r="C53" s="3"/>
      <c r="D53" s="3"/>
      <c r="E53" s="3"/>
      <c r="F53" s="3"/>
      <c r="G53" s="3"/>
      <c r="H53" s="3"/>
      <c r="I53" s="3"/>
      <c r="J53" s="3"/>
      <c r="K53" s="3"/>
      <c r="L53" s="3"/>
      <c r="M53" s="3"/>
      <c r="N53" s="3"/>
      <c r="O53" s="3"/>
      <c r="P53" s="3"/>
      <c r="Q53" s="3"/>
    </row>
    <row r="54" spans="1:17" ht="13.5" customHeight="1" x14ac:dyDescent="0.3">
      <c r="A54" s="3"/>
      <c r="B54" s="1"/>
      <c r="C54" s="3"/>
      <c r="D54" s="3"/>
      <c r="E54" s="3"/>
      <c r="F54" s="3"/>
      <c r="G54" s="3"/>
      <c r="H54" s="3"/>
      <c r="I54" s="3"/>
      <c r="J54" s="3"/>
      <c r="K54" s="3"/>
      <c r="L54" s="3"/>
      <c r="M54" s="3"/>
      <c r="N54" s="3"/>
      <c r="O54" s="3"/>
      <c r="P54" s="3"/>
      <c r="Q54" s="3"/>
    </row>
    <row r="55" spans="1:17" ht="13.5" customHeight="1" x14ac:dyDescent="0.3">
      <c r="A55" s="3"/>
      <c r="B55" s="1"/>
      <c r="C55" s="3"/>
      <c r="D55" s="3"/>
      <c r="E55" s="3"/>
      <c r="F55" s="3"/>
      <c r="G55" s="3"/>
      <c r="H55" s="3"/>
      <c r="I55" s="3"/>
      <c r="J55" s="3"/>
      <c r="K55" s="3"/>
      <c r="L55" s="3"/>
      <c r="M55" s="3"/>
      <c r="N55" s="3"/>
      <c r="O55" s="3"/>
      <c r="P55" s="3"/>
      <c r="Q55" s="3"/>
    </row>
    <row r="56" spans="1:17" ht="13.5" customHeight="1" x14ac:dyDescent="0.3">
      <c r="A56" s="3"/>
      <c r="B56" s="1"/>
      <c r="C56" s="3"/>
      <c r="D56" s="3"/>
      <c r="E56" s="3"/>
      <c r="F56" s="3"/>
      <c r="G56" s="3"/>
      <c r="H56" s="3"/>
      <c r="I56" s="3"/>
      <c r="J56" s="3"/>
      <c r="K56" s="3"/>
      <c r="L56" s="3"/>
      <c r="M56" s="3"/>
      <c r="N56" s="3"/>
      <c r="O56" s="3"/>
      <c r="P56" s="3"/>
      <c r="Q56" s="3"/>
    </row>
    <row r="57" spans="1:17" ht="13.5" customHeight="1" x14ac:dyDescent="0.3">
      <c r="A57" s="3"/>
      <c r="B57" s="1"/>
      <c r="C57" s="3"/>
      <c r="D57" s="3"/>
      <c r="E57" s="3"/>
      <c r="F57" s="3"/>
      <c r="G57" s="3"/>
      <c r="H57" s="3"/>
      <c r="I57" s="3"/>
      <c r="J57" s="3"/>
      <c r="K57" s="3"/>
      <c r="L57" s="3"/>
      <c r="M57" s="3"/>
      <c r="N57" s="3"/>
      <c r="O57" s="3"/>
      <c r="P57" s="3"/>
      <c r="Q57" s="3"/>
    </row>
    <row r="58" spans="1:17" ht="13.5" customHeight="1" x14ac:dyDescent="0.3">
      <c r="A58" s="3"/>
      <c r="B58" s="1"/>
      <c r="C58" s="3"/>
      <c r="D58" s="3"/>
      <c r="E58" s="3"/>
      <c r="F58" s="3"/>
      <c r="G58" s="3"/>
      <c r="H58" s="3"/>
      <c r="I58" s="3"/>
      <c r="J58" s="3"/>
      <c r="K58" s="3"/>
      <c r="L58" s="3"/>
      <c r="M58" s="3"/>
      <c r="N58" s="3"/>
      <c r="O58" s="3"/>
      <c r="P58" s="3"/>
      <c r="Q58" s="3"/>
    </row>
    <row r="59" spans="1:17" ht="13.5" customHeight="1" x14ac:dyDescent="0.3">
      <c r="A59" s="3"/>
      <c r="B59" s="1"/>
      <c r="C59" s="3"/>
      <c r="D59" s="3"/>
      <c r="E59" s="3"/>
      <c r="F59" s="3"/>
      <c r="G59" s="3"/>
      <c r="H59" s="3"/>
      <c r="I59" s="3"/>
      <c r="J59" s="3"/>
      <c r="K59" s="3"/>
      <c r="L59" s="3"/>
      <c r="M59" s="3"/>
      <c r="N59" s="3"/>
      <c r="O59" s="3"/>
      <c r="P59" s="3"/>
      <c r="Q59" s="3"/>
    </row>
    <row r="60" spans="1:17" ht="13.5" customHeight="1" x14ac:dyDescent="0.3">
      <c r="A60" s="3"/>
      <c r="B60" s="1"/>
      <c r="C60" s="3"/>
      <c r="D60" s="3"/>
      <c r="E60" s="3"/>
      <c r="F60" s="3"/>
      <c r="G60" s="3"/>
      <c r="H60" s="3"/>
      <c r="I60" s="3"/>
      <c r="J60" s="3"/>
      <c r="K60" s="3"/>
      <c r="L60" s="3"/>
      <c r="M60" s="3"/>
      <c r="N60" s="3"/>
      <c r="O60" s="3"/>
      <c r="P60" s="3"/>
      <c r="Q60" s="3"/>
    </row>
    <row r="61" spans="1:17" ht="13.5" customHeight="1" x14ac:dyDescent="0.3">
      <c r="A61" s="3"/>
      <c r="B61" s="1"/>
      <c r="C61" s="3"/>
      <c r="D61" s="3"/>
      <c r="E61" s="3"/>
      <c r="F61" s="3"/>
      <c r="G61" s="3"/>
      <c r="H61" s="3"/>
      <c r="I61" s="3"/>
      <c r="J61" s="3"/>
      <c r="K61" s="3"/>
      <c r="L61" s="3"/>
      <c r="M61" s="3"/>
      <c r="N61" s="3"/>
      <c r="O61" s="3"/>
      <c r="P61" s="3"/>
      <c r="Q61" s="3"/>
    </row>
    <row r="62" spans="1:17" ht="13.5" customHeight="1" x14ac:dyDescent="0.3">
      <c r="A62" s="3"/>
      <c r="B62" s="1"/>
      <c r="C62" s="3"/>
      <c r="D62" s="3"/>
      <c r="E62" s="3"/>
      <c r="F62" s="3"/>
      <c r="G62" s="3"/>
      <c r="H62" s="3"/>
      <c r="I62" s="3"/>
      <c r="J62" s="3"/>
      <c r="K62" s="3"/>
      <c r="L62" s="3"/>
      <c r="M62" s="3"/>
      <c r="N62" s="3"/>
      <c r="O62" s="3"/>
      <c r="P62" s="3"/>
      <c r="Q62" s="3"/>
    </row>
    <row r="63" spans="1:17" ht="13.5" customHeight="1" x14ac:dyDescent="0.3">
      <c r="A63" s="3"/>
      <c r="B63" s="1"/>
      <c r="C63" s="3"/>
      <c r="D63" s="3"/>
      <c r="E63" s="3"/>
      <c r="F63" s="3"/>
      <c r="G63" s="3"/>
      <c r="H63" s="3"/>
      <c r="I63" s="3"/>
      <c r="J63" s="3"/>
      <c r="K63" s="3"/>
      <c r="L63" s="3"/>
      <c r="M63" s="3"/>
      <c r="N63" s="3"/>
      <c r="O63" s="3"/>
      <c r="P63" s="3"/>
      <c r="Q63" s="3"/>
    </row>
    <row r="64" spans="1:17" ht="13.5" customHeight="1" x14ac:dyDescent="0.3">
      <c r="A64" s="3"/>
      <c r="B64" s="1"/>
      <c r="C64" s="3"/>
      <c r="D64" s="3"/>
      <c r="E64" s="3"/>
      <c r="F64" s="3"/>
      <c r="G64" s="3"/>
      <c r="H64" s="3"/>
      <c r="I64" s="3"/>
      <c r="J64" s="3"/>
      <c r="K64" s="3"/>
      <c r="L64" s="3"/>
      <c r="M64" s="3"/>
      <c r="N64" s="3"/>
      <c r="O64" s="3"/>
      <c r="P64" s="3"/>
      <c r="Q64" s="3"/>
    </row>
    <row r="65" spans="1:17" ht="13.5" customHeight="1" x14ac:dyDescent="0.3">
      <c r="A65" s="3"/>
      <c r="B65" s="1"/>
      <c r="C65" s="3"/>
      <c r="D65" s="3"/>
      <c r="E65" s="3"/>
      <c r="F65" s="3"/>
      <c r="G65" s="3"/>
      <c r="H65" s="3"/>
      <c r="I65" s="3"/>
      <c r="J65" s="3"/>
      <c r="K65" s="3"/>
      <c r="L65" s="3"/>
      <c r="M65" s="3"/>
      <c r="N65" s="3"/>
      <c r="O65" s="3"/>
      <c r="P65" s="3"/>
      <c r="Q65" s="3"/>
    </row>
    <row r="66" spans="1:17" ht="13.5" customHeight="1" x14ac:dyDescent="0.3">
      <c r="A66" s="3"/>
      <c r="B66" s="1"/>
      <c r="C66" s="3"/>
      <c r="D66" s="3"/>
      <c r="E66" s="3"/>
      <c r="F66" s="3"/>
      <c r="G66" s="3"/>
      <c r="H66" s="3"/>
      <c r="I66" s="3"/>
      <c r="J66" s="3"/>
      <c r="K66" s="3"/>
      <c r="L66" s="3"/>
      <c r="M66" s="3"/>
      <c r="N66" s="3"/>
      <c r="O66" s="3"/>
      <c r="P66" s="3"/>
      <c r="Q66" s="3"/>
    </row>
    <row r="67" spans="1:17" ht="13.5" customHeight="1" x14ac:dyDescent="0.3">
      <c r="A67" s="3"/>
      <c r="B67" s="1"/>
      <c r="C67" s="3"/>
      <c r="D67" s="3"/>
      <c r="E67" s="3"/>
      <c r="F67" s="3"/>
      <c r="G67" s="3"/>
      <c r="H67" s="3"/>
      <c r="I67" s="3"/>
      <c r="J67" s="3"/>
      <c r="K67" s="3"/>
      <c r="L67" s="3"/>
      <c r="M67" s="3"/>
      <c r="N67" s="3"/>
      <c r="O67" s="3"/>
      <c r="P67" s="3"/>
      <c r="Q67" s="3"/>
    </row>
    <row r="68" spans="1:17" ht="13.5" customHeight="1" x14ac:dyDescent="0.3">
      <c r="A68" s="3"/>
      <c r="B68" s="1"/>
      <c r="C68" s="3"/>
      <c r="D68" s="3"/>
      <c r="E68" s="3"/>
      <c r="F68" s="3"/>
      <c r="G68" s="3"/>
      <c r="H68" s="3"/>
      <c r="I68" s="3"/>
      <c r="J68" s="3"/>
      <c r="K68" s="3"/>
      <c r="L68" s="3"/>
      <c r="M68" s="3"/>
      <c r="N68" s="3"/>
      <c r="O68" s="3"/>
      <c r="P68" s="3"/>
      <c r="Q68" s="3"/>
    </row>
    <row r="69" spans="1:17" ht="13.5" customHeight="1" x14ac:dyDescent="0.3">
      <c r="A69" s="3"/>
      <c r="B69" s="1"/>
      <c r="C69" s="3"/>
      <c r="D69" s="3"/>
      <c r="E69" s="3"/>
      <c r="F69" s="3"/>
      <c r="G69" s="3"/>
      <c r="H69" s="3"/>
      <c r="I69" s="3"/>
      <c r="J69" s="3"/>
      <c r="K69" s="3"/>
      <c r="L69" s="3"/>
      <c r="M69" s="3"/>
      <c r="N69" s="3"/>
      <c r="O69" s="3"/>
      <c r="P69" s="3"/>
      <c r="Q69" s="3"/>
    </row>
    <row r="70" spans="1:17" ht="13.5" customHeight="1" x14ac:dyDescent="0.3">
      <c r="A70" s="3"/>
      <c r="B70" s="1"/>
      <c r="C70" s="3"/>
      <c r="D70" s="3"/>
      <c r="E70" s="3"/>
      <c r="F70" s="3"/>
      <c r="G70" s="3"/>
      <c r="H70" s="3"/>
      <c r="I70" s="3"/>
      <c r="J70" s="3"/>
      <c r="K70" s="3"/>
      <c r="L70" s="3"/>
      <c r="M70" s="3"/>
      <c r="N70" s="3"/>
      <c r="O70" s="3"/>
      <c r="P70" s="3"/>
      <c r="Q70" s="3"/>
    </row>
    <row r="71" spans="1:17" ht="13.5" customHeight="1" x14ac:dyDescent="0.3">
      <c r="A71" s="3"/>
      <c r="B71" s="1"/>
      <c r="C71" s="3"/>
      <c r="D71" s="3"/>
      <c r="E71" s="3"/>
      <c r="F71" s="3"/>
      <c r="G71" s="3"/>
      <c r="H71" s="3"/>
      <c r="I71" s="3"/>
      <c r="J71" s="3"/>
      <c r="K71" s="3"/>
      <c r="L71" s="3"/>
      <c r="M71" s="3"/>
      <c r="N71" s="3"/>
      <c r="O71" s="3"/>
      <c r="P71" s="3"/>
      <c r="Q71" s="3"/>
    </row>
    <row r="72" spans="1:17" ht="13.5" customHeight="1" x14ac:dyDescent="0.3">
      <c r="A72" s="3"/>
      <c r="B72" s="1"/>
      <c r="C72" s="3"/>
      <c r="D72" s="3"/>
      <c r="E72" s="3"/>
      <c r="F72" s="3"/>
      <c r="G72" s="3"/>
      <c r="H72" s="3"/>
      <c r="I72" s="3"/>
      <c r="J72" s="3"/>
      <c r="K72" s="3"/>
      <c r="L72" s="3"/>
      <c r="M72" s="3"/>
      <c r="N72" s="3"/>
      <c r="O72" s="3"/>
      <c r="P72" s="3"/>
      <c r="Q72" s="3"/>
    </row>
    <row r="73" spans="1:17" ht="13.5" customHeight="1" x14ac:dyDescent="0.3">
      <c r="A73" s="3"/>
      <c r="B73" s="1"/>
      <c r="C73" s="3"/>
      <c r="D73" s="3"/>
      <c r="E73" s="3"/>
      <c r="F73" s="3"/>
      <c r="G73" s="3"/>
      <c r="H73" s="3"/>
      <c r="I73" s="3"/>
      <c r="J73" s="3"/>
      <c r="K73" s="3"/>
      <c r="L73" s="3"/>
      <c r="M73" s="3"/>
      <c r="N73" s="3"/>
      <c r="O73" s="3"/>
      <c r="P73" s="3"/>
      <c r="Q73" s="3"/>
    </row>
    <row r="74" spans="1:17" ht="13.5" customHeight="1" x14ac:dyDescent="0.3">
      <c r="A74" s="3"/>
      <c r="B74" s="1"/>
      <c r="C74" s="3"/>
      <c r="D74" s="3"/>
      <c r="E74" s="3"/>
      <c r="F74" s="3"/>
      <c r="G74" s="3"/>
      <c r="H74" s="3"/>
      <c r="I74" s="3"/>
      <c r="J74" s="3"/>
      <c r="K74" s="3"/>
      <c r="L74" s="3"/>
      <c r="M74" s="3"/>
      <c r="N74" s="3"/>
      <c r="O74" s="3"/>
      <c r="P74" s="3"/>
      <c r="Q74" s="3"/>
    </row>
    <row r="75" spans="1:17" ht="13.5" customHeight="1" x14ac:dyDescent="0.3">
      <c r="A75" s="3"/>
      <c r="B75" s="1"/>
      <c r="C75" s="3"/>
      <c r="D75" s="3"/>
      <c r="E75" s="3"/>
      <c r="F75" s="3"/>
      <c r="G75" s="3"/>
      <c r="H75" s="3"/>
      <c r="I75" s="3"/>
      <c r="J75" s="3"/>
      <c r="K75" s="3"/>
      <c r="L75" s="3"/>
      <c r="M75" s="3"/>
      <c r="N75" s="3"/>
      <c r="O75" s="3"/>
      <c r="P75" s="3"/>
      <c r="Q75" s="3"/>
    </row>
    <row r="76" spans="1:17" ht="13.5" customHeight="1" x14ac:dyDescent="0.3">
      <c r="A76" s="3"/>
      <c r="B76" s="1"/>
      <c r="C76" s="3"/>
      <c r="D76" s="3"/>
      <c r="E76" s="3"/>
      <c r="F76" s="3"/>
      <c r="G76" s="3"/>
      <c r="H76" s="3"/>
      <c r="I76" s="3"/>
      <c r="J76" s="3"/>
      <c r="K76" s="3"/>
      <c r="L76" s="3"/>
      <c r="M76" s="3"/>
      <c r="N76" s="3"/>
      <c r="O76" s="3"/>
      <c r="P76" s="3"/>
      <c r="Q76" s="3"/>
    </row>
    <row r="77" spans="1:17" ht="13.5" customHeight="1" x14ac:dyDescent="0.3">
      <c r="A77" s="3"/>
      <c r="B77" s="1"/>
      <c r="C77" s="3"/>
      <c r="D77" s="3"/>
      <c r="E77" s="3"/>
      <c r="F77" s="3"/>
      <c r="G77" s="3"/>
      <c r="H77" s="3"/>
      <c r="I77" s="3"/>
      <c r="J77" s="3"/>
      <c r="K77" s="3"/>
      <c r="L77" s="3"/>
      <c r="M77" s="3"/>
      <c r="N77" s="3"/>
      <c r="O77" s="3"/>
      <c r="P77" s="3"/>
      <c r="Q77" s="3"/>
    </row>
    <row r="78" spans="1:17" ht="13.5" customHeight="1" x14ac:dyDescent="0.3">
      <c r="A78" s="3"/>
      <c r="B78" s="1"/>
      <c r="C78" s="3"/>
      <c r="D78" s="3"/>
      <c r="E78" s="3"/>
      <c r="F78" s="3"/>
      <c r="G78" s="3"/>
      <c r="H78" s="3"/>
      <c r="I78" s="3"/>
      <c r="J78" s="3"/>
      <c r="K78" s="3"/>
      <c r="L78" s="3"/>
      <c r="M78" s="3"/>
      <c r="N78" s="3"/>
      <c r="O78" s="3"/>
      <c r="P78" s="3"/>
      <c r="Q78" s="3"/>
    </row>
    <row r="79" spans="1:17" ht="13.5" customHeight="1" x14ac:dyDescent="0.3">
      <c r="A79" s="3"/>
      <c r="B79" s="1"/>
      <c r="C79" s="3"/>
      <c r="D79" s="3"/>
      <c r="E79" s="3"/>
      <c r="F79" s="3"/>
      <c r="G79" s="3"/>
      <c r="H79" s="3"/>
      <c r="I79" s="3"/>
      <c r="J79" s="3"/>
      <c r="K79" s="3"/>
      <c r="L79" s="3"/>
      <c r="M79" s="3"/>
      <c r="N79" s="3"/>
      <c r="O79" s="3"/>
      <c r="P79" s="3"/>
      <c r="Q79" s="3"/>
    </row>
    <row r="80" spans="1:17" ht="13.5" customHeight="1" x14ac:dyDescent="0.3">
      <c r="A80" s="3"/>
      <c r="B80" s="1"/>
      <c r="C80" s="3"/>
      <c r="D80" s="3"/>
      <c r="E80" s="3"/>
      <c r="F80" s="3"/>
      <c r="G80" s="3"/>
      <c r="H80" s="3"/>
      <c r="I80" s="3"/>
      <c r="J80" s="3"/>
      <c r="K80" s="3"/>
      <c r="L80" s="3"/>
      <c r="M80" s="3"/>
      <c r="N80" s="3"/>
      <c r="O80" s="3"/>
      <c r="P80" s="3"/>
      <c r="Q80" s="3"/>
    </row>
    <row r="81" spans="1:17" ht="13.5" customHeight="1" x14ac:dyDescent="0.3">
      <c r="A81" s="3"/>
      <c r="B81" s="1"/>
      <c r="C81" s="3"/>
      <c r="D81" s="3"/>
      <c r="E81" s="3"/>
      <c r="F81" s="3"/>
      <c r="G81" s="3"/>
      <c r="H81" s="3"/>
      <c r="I81" s="3"/>
      <c r="J81" s="3"/>
      <c r="K81" s="3"/>
      <c r="L81" s="3"/>
      <c r="M81" s="3"/>
      <c r="N81" s="3"/>
      <c r="O81" s="3"/>
      <c r="P81" s="3"/>
      <c r="Q81" s="3"/>
    </row>
    <row r="82" spans="1:17" ht="13.5" customHeight="1" x14ac:dyDescent="0.3">
      <c r="A82" s="3"/>
      <c r="B82" s="1"/>
      <c r="C82" s="3"/>
      <c r="D82" s="3"/>
      <c r="E82" s="3"/>
      <c r="F82" s="3"/>
      <c r="G82" s="3"/>
      <c r="H82" s="3"/>
      <c r="I82" s="3"/>
      <c r="J82" s="3"/>
      <c r="K82" s="3"/>
      <c r="L82" s="3"/>
      <c r="M82" s="3"/>
      <c r="N82" s="3"/>
      <c r="O82" s="3"/>
      <c r="P82" s="3"/>
      <c r="Q82" s="3"/>
    </row>
    <row r="83" spans="1:17" ht="13.5" customHeight="1" x14ac:dyDescent="0.3">
      <c r="A83" s="3"/>
      <c r="B83" s="1"/>
      <c r="C83" s="3"/>
      <c r="D83" s="3"/>
      <c r="E83" s="3"/>
      <c r="F83" s="3"/>
      <c r="G83" s="3"/>
      <c r="H83" s="3"/>
      <c r="I83" s="3"/>
      <c r="J83" s="3"/>
      <c r="K83" s="3"/>
      <c r="L83" s="3"/>
      <c r="M83" s="3"/>
      <c r="N83" s="3"/>
      <c r="O83" s="3"/>
      <c r="P83" s="3"/>
      <c r="Q83" s="3"/>
    </row>
    <row r="84" spans="1:17" ht="13.5" customHeight="1" x14ac:dyDescent="0.3">
      <c r="A84" s="3"/>
      <c r="B84" s="1"/>
      <c r="C84" s="3"/>
      <c r="D84" s="3"/>
      <c r="E84" s="3"/>
      <c r="F84" s="3"/>
      <c r="G84" s="3"/>
      <c r="H84" s="3"/>
      <c r="I84" s="3"/>
      <c r="J84" s="3"/>
      <c r="K84" s="3"/>
      <c r="L84" s="3"/>
      <c r="M84" s="3"/>
      <c r="N84" s="3"/>
      <c r="O84" s="3"/>
      <c r="P84" s="3"/>
      <c r="Q84" s="3"/>
    </row>
    <row r="85" spans="1:17" ht="13.5" customHeight="1" x14ac:dyDescent="0.3">
      <c r="A85" s="3"/>
      <c r="B85" s="1"/>
      <c r="C85" s="3"/>
      <c r="D85" s="3"/>
      <c r="E85" s="3"/>
      <c r="F85" s="3"/>
      <c r="G85" s="3"/>
      <c r="H85" s="3"/>
      <c r="I85" s="3"/>
      <c r="J85" s="3"/>
      <c r="K85" s="3"/>
      <c r="L85" s="3"/>
      <c r="M85" s="3"/>
      <c r="N85" s="3"/>
      <c r="O85" s="3"/>
      <c r="P85" s="3"/>
      <c r="Q85" s="3"/>
    </row>
    <row r="86" spans="1:17" ht="13.5" customHeight="1" x14ac:dyDescent="0.3">
      <c r="A86" s="3"/>
      <c r="B86" s="1"/>
      <c r="C86" s="3"/>
      <c r="D86" s="3"/>
      <c r="E86" s="3"/>
      <c r="F86" s="3"/>
      <c r="G86" s="3"/>
      <c r="H86" s="3"/>
      <c r="I86" s="3"/>
      <c r="J86" s="3"/>
      <c r="K86" s="3"/>
      <c r="L86" s="3"/>
      <c r="M86" s="3"/>
      <c r="N86" s="3"/>
      <c r="O86" s="3"/>
      <c r="P86" s="3"/>
      <c r="Q86" s="3"/>
    </row>
    <row r="87" spans="1:17" ht="13.5" customHeight="1" x14ac:dyDescent="0.3">
      <c r="A87" s="3"/>
      <c r="B87" s="1"/>
      <c r="C87" s="3"/>
      <c r="D87" s="3"/>
      <c r="E87" s="3"/>
      <c r="F87" s="3"/>
      <c r="G87" s="3"/>
      <c r="H87" s="3"/>
      <c r="I87" s="3"/>
      <c r="J87" s="3"/>
      <c r="K87" s="3"/>
      <c r="L87" s="3"/>
      <c r="M87" s="3"/>
      <c r="N87" s="3"/>
      <c r="O87" s="3"/>
      <c r="P87" s="3"/>
      <c r="Q87" s="3"/>
    </row>
    <row r="88" spans="1:17" ht="13.5" customHeight="1" x14ac:dyDescent="0.3">
      <c r="A88" s="3"/>
      <c r="B88" s="1"/>
      <c r="C88" s="3"/>
      <c r="D88" s="3"/>
      <c r="E88" s="3"/>
      <c r="F88" s="3"/>
      <c r="G88" s="3"/>
      <c r="H88" s="3"/>
      <c r="I88" s="3"/>
      <c r="J88" s="3"/>
      <c r="K88" s="3"/>
      <c r="L88" s="3"/>
      <c r="M88" s="3"/>
      <c r="N88" s="3"/>
      <c r="O88" s="3"/>
      <c r="P88" s="3"/>
      <c r="Q88" s="3"/>
    </row>
    <row r="89" spans="1:17" ht="13.5" customHeight="1" x14ac:dyDescent="0.3">
      <c r="A89" s="3"/>
      <c r="B89" s="1"/>
      <c r="C89" s="3"/>
      <c r="D89" s="3"/>
      <c r="E89" s="3"/>
      <c r="F89" s="3"/>
      <c r="G89" s="3"/>
      <c r="H89" s="3"/>
      <c r="I89" s="3"/>
      <c r="J89" s="3"/>
      <c r="K89" s="3"/>
      <c r="L89" s="3"/>
      <c r="M89" s="3"/>
      <c r="N89" s="3"/>
      <c r="O89" s="3"/>
      <c r="P89" s="3"/>
      <c r="Q89" s="3"/>
    </row>
    <row r="90" spans="1:17" ht="13.5" customHeight="1" x14ac:dyDescent="0.3">
      <c r="A90" s="3"/>
      <c r="B90" s="1"/>
      <c r="C90" s="3"/>
      <c r="D90" s="3"/>
      <c r="E90" s="3"/>
      <c r="F90" s="3"/>
      <c r="G90" s="3"/>
      <c r="H90" s="3"/>
      <c r="I90" s="3"/>
      <c r="J90" s="3"/>
      <c r="K90" s="3"/>
      <c r="L90" s="3"/>
      <c r="M90" s="3"/>
      <c r="N90" s="3"/>
      <c r="O90" s="3"/>
      <c r="P90" s="3"/>
      <c r="Q90" s="3"/>
    </row>
    <row r="91" spans="1:17" ht="13.5" customHeight="1" x14ac:dyDescent="0.3">
      <c r="A91" s="3"/>
      <c r="B91" s="1"/>
      <c r="C91" s="3"/>
      <c r="D91" s="3"/>
      <c r="E91" s="3"/>
      <c r="F91" s="3"/>
      <c r="G91" s="3"/>
      <c r="H91" s="3"/>
      <c r="I91" s="3"/>
      <c r="J91" s="3"/>
      <c r="K91" s="3"/>
      <c r="L91" s="3"/>
      <c r="M91" s="3"/>
      <c r="N91" s="3"/>
      <c r="O91" s="3"/>
      <c r="P91" s="3"/>
      <c r="Q91" s="3"/>
    </row>
    <row r="92" spans="1:17" ht="13.5" customHeight="1" x14ac:dyDescent="0.3">
      <c r="A92" s="3"/>
      <c r="B92" s="1"/>
      <c r="C92" s="3"/>
      <c r="D92" s="3"/>
      <c r="E92" s="3"/>
      <c r="F92" s="3"/>
      <c r="G92" s="3"/>
      <c r="H92" s="3"/>
      <c r="I92" s="3"/>
      <c r="J92" s="3"/>
      <c r="K92" s="3"/>
      <c r="L92" s="3"/>
      <c r="M92" s="3"/>
      <c r="N92" s="3"/>
      <c r="O92" s="3"/>
      <c r="P92" s="3"/>
      <c r="Q92" s="3"/>
    </row>
    <row r="93" spans="1:17" ht="13.5" customHeight="1" x14ac:dyDescent="0.3">
      <c r="A93" s="3"/>
      <c r="B93" s="1"/>
      <c r="C93" s="3"/>
      <c r="D93" s="3"/>
      <c r="E93" s="3"/>
      <c r="F93" s="3"/>
      <c r="G93" s="3"/>
      <c r="H93" s="3"/>
      <c r="I93" s="3"/>
      <c r="J93" s="3"/>
      <c r="K93" s="3"/>
      <c r="L93" s="3"/>
      <c r="M93" s="3"/>
      <c r="N93" s="3"/>
      <c r="O93" s="3"/>
      <c r="P93" s="3"/>
      <c r="Q93" s="3"/>
    </row>
    <row r="94" spans="1:17" ht="13.5" customHeight="1" x14ac:dyDescent="0.3">
      <c r="A94" s="3"/>
      <c r="B94" s="1"/>
      <c r="C94" s="3"/>
      <c r="D94" s="3"/>
      <c r="E94" s="3"/>
      <c r="F94" s="3"/>
      <c r="G94" s="3"/>
      <c r="H94" s="3"/>
      <c r="I94" s="3"/>
      <c r="J94" s="3"/>
      <c r="K94" s="3"/>
      <c r="L94" s="3"/>
      <c r="M94" s="3"/>
      <c r="N94" s="3"/>
      <c r="O94" s="3"/>
      <c r="P94" s="3"/>
      <c r="Q94" s="3"/>
    </row>
    <row r="95" spans="1:17" ht="13.5" customHeight="1" x14ac:dyDescent="0.3">
      <c r="A95" s="3"/>
      <c r="B95" s="1"/>
      <c r="C95" s="3"/>
      <c r="D95" s="3"/>
      <c r="E95" s="3"/>
      <c r="F95" s="3"/>
      <c r="G95" s="3"/>
      <c r="H95" s="3"/>
      <c r="I95" s="3"/>
      <c r="J95" s="3"/>
      <c r="K95" s="3"/>
      <c r="L95" s="3"/>
      <c r="M95" s="3"/>
      <c r="N95" s="3"/>
      <c r="O95" s="3"/>
      <c r="P95" s="3"/>
      <c r="Q95" s="3"/>
    </row>
    <row r="96" spans="1:17" ht="13.5" customHeight="1" x14ac:dyDescent="0.3">
      <c r="A96" s="3"/>
      <c r="B96" s="1"/>
      <c r="C96" s="3"/>
      <c r="D96" s="3"/>
      <c r="E96" s="3"/>
      <c r="F96" s="3"/>
      <c r="G96" s="3"/>
      <c r="H96" s="3"/>
      <c r="I96" s="3"/>
      <c r="J96" s="3"/>
      <c r="K96" s="3"/>
      <c r="L96" s="3"/>
      <c r="M96" s="3"/>
      <c r="N96" s="3"/>
      <c r="O96" s="3"/>
      <c r="P96" s="3"/>
      <c r="Q96" s="3"/>
    </row>
    <row r="97" spans="1:17" ht="13.5" customHeight="1" x14ac:dyDescent="0.3">
      <c r="A97" s="3"/>
      <c r="B97" s="1"/>
      <c r="C97" s="3"/>
      <c r="D97" s="3"/>
      <c r="E97" s="3"/>
      <c r="F97" s="3"/>
      <c r="G97" s="3"/>
      <c r="H97" s="3"/>
      <c r="I97" s="3"/>
      <c r="J97" s="3"/>
      <c r="K97" s="3"/>
      <c r="L97" s="3"/>
      <c r="M97" s="3"/>
      <c r="N97" s="3"/>
      <c r="O97" s="3"/>
      <c r="P97" s="3"/>
      <c r="Q97" s="3"/>
    </row>
    <row r="98" spans="1:17" ht="13.5" customHeight="1" x14ac:dyDescent="0.3">
      <c r="A98" s="3"/>
      <c r="B98" s="1"/>
      <c r="C98" s="3"/>
      <c r="D98" s="3"/>
      <c r="E98" s="3"/>
      <c r="F98" s="3"/>
      <c r="G98" s="3"/>
      <c r="H98" s="3"/>
      <c r="I98" s="3"/>
      <c r="J98" s="3"/>
      <c r="K98" s="3"/>
      <c r="L98" s="3"/>
      <c r="M98" s="3"/>
      <c r="N98" s="3"/>
      <c r="O98" s="3"/>
      <c r="P98" s="3"/>
      <c r="Q98" s="3"/>
    </row>
    <row r="99" spans="1:17" ht="13.5" customHeight="1" x14ac:dyDescent="0.3">
      <c r="A99" s="3"/>
      <c r="B99" s="1"/>
      <c r="C99" s="3"/>
      <c r="D99" s="3"/>
      <c r="E99" s="3"/>
      <c r="F99" s="3"/>
      <c r="G99" s="3"/>
      <c r="H99" s="3"/>
      <c r="I99" s="3"/>
      <c r="J99" s="3"/>
      <c r="K99" s="3"/>
      <c r="L99" s="3"/>
      <c r="M99" s="3"/>
      <c r="N99" s="3"/>
      <c r="O99" s="3"/>
      <c r="P99" s="3"/>
      <c r="Q99" s="3"/>
    </row>
    <row r="100" spans="1:17" ht="15.75" customHeight="1" x14ac:dyDescent="0.3"/>
    <row r="101" spans="1:17" ht="15.75" customHeight="1" x14ac:dyDescent="0.3"/>
    <row r="102" spans="1:17" ht="15.75" customHeight="1" x14ac:dyDescent="0.3"/>
    <row r="103" spans="1:17" ht="15.75" customHeight="1" x14ac:dyDescent="0.3"/>
    <row r="104" spans="1:17" ht="15.75" customHeight="1" x14ac:dyDescent="0.3"/>
    <row r="105" spans="1:17" ht="15.75" customHeight="1" x14ac:dyDescent="0.3"/>
    <row r="106" spans="1:17" ht="15.75" customHeight="1" x14ac:dyDescent="0.3"/>
    <row r="107" spans="1:17" ht="15.75" customHeight="1" x14ac:dyDescent="0.3"/>
    <row r="108" spans="1:17" ht="15.75" customHeight="1" x14ac:dyDescent="0.3"/>
    <row r="109" spans="1:17" ht="15.75" customHeight="1" x14ac:dyDescent="0.3"/>
    <row r="110" spans="1:17" ht="15.75" customHeight="1" x14ac:dyDescent="0.3"/>
    <row r="111" spans="1:17" ht="15.75" customHeight="1" x14ac:dyDescent="0.3"/>
    <row r="112" spans="1:17"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7">
    <mergeCell ref="C31:N31"/>
    <mergeCell ref="C41:N41"/>
    <mergeCell ref="C12:N12"/>
    <mergeCell ref="C13:N13"/>
    <mergeCell ref="C14:N14"/>
    <mergeCell ref="C17:N17"/>
    <mergeCell ref="B19:N19"/>
    <mergeCell ref="C10:N10"/>
    <mergeCell ref="C11:N11"/>
    <mergeCell ref="C21:N21"/>
    <mergeCell ref="C22:N22"/>
    <mergeCell ref="C23:N23"/>
    <mergeCell ref="A2:I2"/>
    <mergeCell ref="J2:N2"/>
    <mergeCell ref="B4:O4"/>
    <mergeCell ref="B5:N5"/>
    <mergeCell ref="B8:N8"/>
  </mergeCells>
  <pageMargins left="0.11811023622047245" right="0.11811023622047245" top="0.15748031496062992" bottom="0.15748031496062992" header="0.11811023622047245" footer="0.11811023622047245"/>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849"/>
  <sheetViews>
    <sheetView showGridLines="0" tabSelected="1" zoomScale="60" zoomScaleNormal="60" workbookViewId="0">
      <selection activeCell="A10" sqref="A10:XFD10"/>
    </sheetView>
  </sheetViews>
  <sheetFormatPr defaultColWidth="12.59765625" defaultRowHeight="15.6" x14ac:dyDescent="0.3"/>
  <cols>
    <col min="1" max="1" width="1" style="15" customWidth="1"/>
    <col min="2" max="2" width="36.5" style="39" customWidth="1"/>
    <col min="3" max="3" width="28.09765625" style="39" customWidth="1"/>
    <col min="4" max="4" width="10.296875" style="39" customWidth="1"/>
    <col min="5" max="5" width="9.5" style="39" customWidth="1"/>
    <col min="6" max="6" width="5.59765625" style="39" customWidth="1"/>
    <col min="7" max="7" width="2" style="39" customWidth="1"/>
    <col min="8" max="8" width="5.19921875" style="39" customWidth="1"/>
    <col min="9" max="9" width="3.19921875" style="39" customWidth="1"/>
    <col min="10" max="10" width="57.796875" style="39" customWidth="1"/>
    <col min="11" max="11" width="11.3984375" style="39" customWidth="1"/>
    <col min="12" max="17" width="7.59765625" style="39" customWidth="1"/>
    <col min="18" max="18" width="33.09765625" style="39" customWidth="1"/>
    <col min="19" max="24" width="7.59765625" style="15" customWidth="1"/>
    <col min="25" max="16384" width="12.59765625" style="15"/>
  </cols>
  <sheetData>
    <row r="1" spans="2:19" x14ac:dyDescent="0.3">
      <c r="B1" s="273" t="s">
        <v>15</v>
      </c>
      <c r="C1" s="274"/>
      <c r="D1" s="274"/>
      <c r="E1" s="274"/>
      <c r="F1" s="274"/>
      <c r="G1" s="274"/>
      <c r="H1" s="274"/>
      <c r="I1" s="274"/>
      <c r="J1" s="274"/>
      <c r="K1" s="274"/>
      <c r="L1" s="274"/>
      <c r="M1" s="274"/>
      <c r="N1" s="274"/>
      <c r="O1" s="274"/>
      <c r="P1" s="274"/>
      <c r="Q1" s="274"/>
      <c r="R1" s="275"/>
    </row>
    <row r="2" spans="2:19" x14ac:dyDescent="0.3">
      <c r="B2" s="273" t="s">
        <v>16</v>
      </c>
      <c r="C2" s="274"/>
      <c r="D2" s="274"/>
      <c r="E2" s="274"/>
      <c r="F2" s="274"/>
      <c r="G2" s="274"/>
      <c r="H2" s="274"/>
      <c r="I2" s="274"/>
      <c r="J2" s="274"/>
      <c r="K2" s="274"/>
      <c r="L2" s="274"/>
      <c r="M2" s="274"/>
      <c r="N2" s="274"/>
      <c r="O2" s="274"/>
      <c r="P2" s="274"/>
      <c r="Q2" s="274"/>
      <c r="R2" s="275"/>
    </row>
    <row r="3" spans="2:19" ht="15" customHeight="1" x14ac:dyDescent="0.3">
      <c r="B3" s="239" t="s">
        <v>17</v>
      </c>
      <c r="C3" s="240"/>
      <c r="D3" s="240"/>
      <c r="E3" s="240"/>
      <c r="F3" s="240"/>
      <c r="G3" s="240"/>
      <c r="H3" s="240"/>
      <c r="I3" s="240"/>
      <c r="J3" s="241"/>
      <c r="K3" s="277" t="s">
        <v>18</v>
      </c>
      <c r="L3" s="278"/>
      <c r="M3" s="278"/>
      <c r="N3" s="278"/>
      <c r="O3" s="278"/>
      <c r="P3" s="278"/>
      <c r="Q3" s="278"/>
      <c r="R3" s="278"/>
      <c r="S3" s="16"/>
    </row>
    <row r="4" spans="2:19" ht="15" customHeight="1" x14ac:dyDescent="0.3">
      <c r="B4" s="242"/>
      <c r="C4" s="243"/>
      <c r="D4" s="243"/>
      <c r="E4" s="243"/>
      <c r="F4" s="243"/>
      <c r="G4" s="243"/>
      <c r="H4" s="243"/>
      <c r="I4" s="243"/>
      <c r="J4" s="244"/>
      <c r="K4" s="279"/>
      <c r="L4" s="278"/>
      <c r="M4" s="278"/>
      <c r="N4" s="278"/>
      <c r="O4" s="278"/>
      <c r="P4" s="278"/>
      <c r="Q4" s="278"/>
      <c r="R4" s="278"/>
      <c r="S4" s="16"/>
    </row>
    <row r="5" spans="2:19" ht="15" customHeight="1" x14ac:dyDescent="0.3">
      <c r="B5" s="245"/>
      <c r="C5" s="246"/>
      <c r="D5" s="246"/>
      <c r="E5" s="246"/>
      <c r="F5" s="246"/>
      <c r="G5" s="246"/>
      <c r="H5" s="246"/>
      <c r="I5" s="246"/>
      <c r="J5" s="247"/>
      <c r="K5" s="280"/>
      <c r="L5" s="281"/>
      <c r="M5" s="281"/>
      <c r="N5" s="281"/>
      <c r="O5" s="281"/>
      <c r="P5" s="281"/>
      <c r="Q5" s="281"/>
      <c r="R5" s="281"/>
    </row>
    <row r="6" spans="2:19" ht="39" customHeight="1" x14ac:dyDescent="0.3">
      <c r="B6" s="249" t="s">
        <v>19</v>
      </c>
      <c r="C6" s="250"/>
      <c r="D6" s="250"/>
      <c r="E6" s="250"/>
      <c r="F6" s="250"/>
      <c r="G6" s="250"/>
      <c r="H6" s="250"/>
      <c r="I6" s="250"/>
      <c r="J6" s="251"/>
      <c r="K6" s="248" t="s">
        <v>20</v>
      </c>
      <c r="L6" s="203"/>
      <c r="M6" s="203"/>
      <c r="N6" s="203"/>
      <c r="O6" s="203"/>
      <c r="P6" s="203"/>
      <c r="Q6" s="203"/>
      <c r="R6" s="203"/>
    </row>
    <row r="7" spans="2:19" ht="22.8" customHeight="1" x14ac:dyDescent="0.3">
      <c r="B7" s="249" t="s">
        <v>21</v>
      </c>
      <c r="C7" s="250"/>
      <c r="D7" s="250"/>
      <c r="E7" s="250"/>
      <c r="F7" s="250"/>
      <c r="G7" s="250"/>
      <c r="H7" s="250"/>
      <c r="I7" s="250"/>
      <c r="J7" s="251"/>
      <c r="K7" s="248" t="s">
        <v>22</v>
      </c>
      <c r="L7" s="203"/>
      <c r="M7" s="203"/>
      <c r="N7" s="203"/>
      <c r="O7" s="203"/>
      <c r="P7" s="203"/>
      <c r="Q7" s="203"/>
      <c r="R7" s="203"/>
    </row>
    <row r="8" spans="2:19" ht="33" customHeight="1" x14ac:dyDescent="0.3">
      <c r="B8" s="249" t="s">
        <v>23</v>
      </c>
      <c r="C8" s="250"/>
      <c r="D8" s="250"/>
      <c r="E8" s="250"/>
      <c r="F8" s="250"/>
      <c r="G8" s="250"/>
      <c r="H8" s="250"/>
      <c r="I8" s="250"/>
      <c r="J8" s="251"/>
      <c r="K8" s="248" t="s">
        <v>24</v>
      </c>
      <c r="L8" s="203"/>
      <c r="M8" s="203"/>
      <c r="N8" s="203"/>
      <c r="O8" s="203"/>
      <c r="P8" s="203"/>
      <c r="Q8" s="203"/>
      <c r="R8" s="203"/>
    </row>
    <row r="9" spans="2:19" ht="40.799999999999997" customHeight="1" x14ac:dyDescent="0.3">
      <c r="B9" s="249" t="s">
        <v>25</v>
      </c>
      <c r="C9" s="250"/>
      <c r="D9" s="250"/>
      <c r="E9" s="250"/>
      <c r="F9" s="250"/>
      <c r="G9" s="250"/>
      <c r="H9" s="250"/>
      <c r="I9" s="250"/>
      <c r="J9" s="251"/>
      <c r="K9" s="248" t="s">
        <v>26</v>
      </c>
      <c r="L9" s="203"/>
      <c r="M9" s="203"/>
      <c r="N9" s="203"/>
      <c r="O9" s="203"/>
      <c r="P9" s="203"/>
      <c r="Q9" s="203"/>
      <c r="R9" s="203"/>
    </row>
    <row r="10" spans="2:19" ht="39.6" customHeight="1" x14ac:dyDescent="0.3">
      <c r="B10" s="249" t="s">
        <v>27</v>
      </c>
      <c r="C10" s="250"/>
      <c r="D10" s="250"/>
      <c r="E10" s="250"/>
      <c r="F10" s="250"/>
      <c r="G10" s="250"/>
      <c r="H10" s="250"/>
      <c r="I10" s="250"/>
      <c r="J10" s="251"/>
      <c r="K10" s="248" t="s">
        <v>28</v>
      </c>
      <c r="L10" s="203"/>
      <c r="M10" s="203"/>
      <c r="N10" s="203"/>
      <c r="O10" s="203"/>
      <c r="P10" s="203"/>
      <c r="Q10" s="203"/>
      <c r="R10" s="203"/>
    </row>
    <row r="11" spans="2:19" ht="44.4" customHeight="1" x14ac:dyDescent="0.3">
      <c r="B11" s="249" t="s">
        <v>29</v>
      </c>
      <c r="C11" s="250"/>
      <c r="D11" s="250"/>
      <c r="E11" s="250"/>
      <c r="F11" s="250"/>
      <c r="G11" s="250"/>
      <c r="H11" s="250"/>
      <c r="I11" s="250"/>
      <c r="J11" s="251"/>
      <c r="K11" s="248" t="s">
        <v>30</v>
      </c>
      <c r="L11" s="203"/>
      <c r="M11" s="203"/>
      <c r="N11" s="203"/>
      <c r="O11" s="203"/>
      <c r="P11" s="203"/>
      <c r="Q11" s="203"/>
      <c r="R11" s="203"/>
    </row>
    <row r="12" spans="2:19" ht="74.400000000000006" customHeight="1" x14ac:dyDescent="0.3">
      <c r="B12" s="249" t="s">
        <v>31</v>
      </c>
      <c r="C12" s="250"/>
      <c r="D12" s="250"/>
      <c r="E12" s="250"/>
      <c r="F12" s="250"/>
      <c r="G12" s="250"/>
      <c r="H12" s="250"/>
      <c r="I12" s="250"/>
      <c r="J12" s="251"/>
      <c r="K12" s="248" t="s">
        <v>32</v>
      </c>
      <c r="L12" s="203"/>
      <c r="M12" s="203"/>
      <c r="N12" s="203"/>
      <c r="O12" s="203"/>
      <c r="P12" s="203"/>
      <c r="Q12" s="203"/>
      <c r="R12" s="203"/>
    </row>
    <row r="13" spans="2:19" ht="19.8" customHeight="1" x14ac:dyDescent="0.3">
      <c r="B13" s="276" t="s">
        <v>33</v>
      </c>
      <c r="C13" s="276"/>
      <c r="D13" s="276"/>
      <c r="E13" s="276"/>
      <c r="F13" s="276"/>
      <c r="G13" s="276"/>
      <c r="H13" s="276"/>
      <c r="I13" s="276"/>
      <c r="J13" s="276"/>
      <c r="K13" s="205" t="s">
        <v>18</v>
      </c>
      <c r="L13" s="206"/>
      <c r="M13" s="206"/>
      <c r="N13" s="206"/>
      <c r="O13" s="206"/>
      <c r="P13" s="206"/>
      <c r="Q13" s="206"/>
      <c r="R13" s="206"/>
    </row>
    <row r="14" spans="2:19" ht="49.8" customHeight="1" x14ac:dyDescent="0.3">
      <c r="B14" s="233" t="s">
        <v>34</v>
      </c>
      <c r="C14" s="234"/>
      <c r="D14" s="234"/>
      <c r="E14" s="234"/>
      <c r="F14" s="234"/>
      <c r="G14" s="234"/>
      <c r="H14" s="234"/>
      <c r="I14" s="234"/>
      <c r="J14" s="235"/>
      <c r="K14" s="236" t="s">
        <v>35</v>
      </c>
      <c r="L14" s="237"/>
      <c r="M14" s="237"/>
      <c r="N14" s="237"/>
      <c r="O14" s="237"/>
      <c r="P14" s="237"/>
      <c r="Q14" s="237"/>
      <c r="R14" s="238"/>
    </row>
    <row r="15" spans="2:19" ht="83.4" customHeight="1" x14ac:dyDescent="0.3">
      <c r="B15" s="233" t="s">
        <v>36</v>
      </c>
      <c r="C15" s="234"/>
      <c r="D15" s="234"/>
      <c r="E15" s="234"/>
      <c r="F15" s="234"/>
      <c r="G15" s="234"/>
      <c r="H15" s="234"/>
      <c r="I15" s="234"/>
      <c r="J15" s="235"/>
      <c r="K15" s="236" t="s">
        <v>37</v>
      </c>
      <c r="L15" s="237"/>
      <c r="M15" s="237"/>
      <c r="N15" s="237"/>
      <c r="O15" s="237"/>
      <c r="P15" s="237"/>
      <c r="Q15" s="237"/>
      <c r="R15" s="238"/>
    </row>
    <row r="16" spans="2:19" ht="138" customHeight="1" x14ac:dyDescent="0.3">
      <c r="B16" s="216" t="s">
        <v>38</v>
      </c>
      <c r="C16" s="216"/>
      <c r="D16" s="216"/>
      <c r="E16" s="216"/>
      <c r="F16" s="216"/>
      <c r="G16" s="216"/>
      <c r="H16" s="216"/>
      <c r="I16" s="216"/>
      <c r="J16" s="216"/>
      <c r="K16" s="217" t="s">
        <v>39</v>
      </c>
      <c r="L16" s="217"/>
      <c r="M16" s="217"/>
      <c r="N16" s="217"/>
      <c r="O16" s="217"/>
      <c r="P16" s="217"/>
      <c r="Q16" s="217"/>
      <c r="R16" s="217"/>
    </row>
    <row r="17" spans="2:24" ht="108" customHeight="1" x14ac:dyDescent="0.3">
      <c r="B17" s="216" t="s">
        <v>40</v>
      </c>
      <c r="C17" s="216"/>
      <c r="D17" s="216"/>
      <c r="E17" s="216"/>
      <c r="F17" s="216"/>
      <c r="G17" s="216"/>
      <c r="H17" s="216"/>
      <c r="I17" s="216"/>
      <c r="J17" s="216"/>
      <c r="K17" s="217" t="s">
        <v>41</v>
      </c>
      <c r="L17" s="217"/>
      <c r="M17" s="217"/>
      <c r="N17" s="217"/>
      <c r="O17" s="217"/>
      <c r="P17" s="217"/>
      <c r="Q17" s="217"/>
      <c r="R17" s="217"/>
    </row>
    <row r="18" spans="2:24" ht="10.199999999999999" customHeight="1" x14ac:dyDescent="0.3">
      <c r="B18" s="218" t="s">
        <v>42</v>
      </c>
      <c r="C18" s="219"/>
      <c r="D18" s="219"/>
      <c r="E18" s="219"/>
      <c r="F18" s="219"/>
      <c r="G18" s="219"/>
      <c r="H18" s="219"/>
      <c r="I18" s="219"/>
      <c r="J18" s="220"/>
      <c r="K18" s="225" t="s">
        <v>18</v>
      </c>
      <c r="L18" s="219"/>
      <c r="M18" s="219"/>
      <c r="N18" s="219"/>
      <c r="O18" s="219"/>
      <c r="P18" s="219"/>
      <c r="Q18" s="219"/>
      <c r="R18" s="220"/>
      <c r="S18" s="17"/>
      <c r="T18" s="17"/>
      <c r="U18" s="17"/>
      <c r="V18" s="17"/>
      <c r="W18" s="17"/>
      <c r="X18" s="17"/>
    </row>
    <row r="19" spans="2:24" x14ac:dyDescent="0.3">
      <c r="B19" s="221"/>
      <c r="C19" s="222"/>
      <c r="D19" s="222"/>
      <c r="E19" s="222"/>
      <c r="F19" s="222"/>
      <c r="G19" s="222"/>
      <c r="H19" s="222"/>
      <c r="I19" s="222"/>
      <c r="J19" s="223"/>
      <c r="K19" s="221"/>
      <c r="L19" s="222"/>
      <c r="M19" s="222"/>
      <c r="N19" s="222"/>
      <c r="O19" s="222"/>
      <c r="P19" s="222"/>
      <c r="Q19" s="222"/>
      <c r="R19" s="223"/>
      <c r="S19" s="17"/>
      <c r="T19" s="17"/>
      <c r="U19" s="17"/>
      <c r="V19" s="17"/>
      <c r="W19" s="17"/>
      <c r="X19" s="17"/>
    </row>
    <row r="20" spans="2:24" ht="1.2" customHeight="1" x14ac:dyDescent="0.3">
      <c r="B20" s="224"/>
      <c r="C20" s="219"/>
      <c r="D20" s="219"/>
      <c r="E20" s="219"/>
      <c r="F20" s="219"/>
      <c r="G20" s="219"/>
      <c r="H20" s="219"/>
      <c r="I20" s="219"/>
      <c r="J20" s="220"/>
      <c r="K20" s="224"/>
      <c r="L20" s="219"/>
      <c r="M20" s="219"/>
      <c r="N20" s="219"/>
      <c r="O20" s="219"/>
      <c r="P20" s="219"/>
      <c r="Q20" s="219"/>
      <c r="R20" s="220"/>
      <c r="S20" s="17"/>
      <c r="T20" s="17"/>
      <c r="U20" s="17"/>
      <c r="V20" s="17"/>
      <c r="W20" s="17"/>
      <c r="X20" s="17"/>
    </row>
    <row r="21" spans="2:24" ht="30" customHeight="1" x14ac:dyDescent="0.3">
      <c r="B21" s="226" t="s">
        <v>43</v>
      </c>
      <c r="C21" s="200"/>
      <c r="D21" s="200"/>
      <c r="E21" s="200"/>
      <c r="F21" s="200"/>
      <c r="G21" s="200"/>
      <c r="H21" s="200"/>
      <c r="I21" s="200"/>
      <c r="J21" s="200"/>
      <c r="K21" s="199"/>
      <c r="L21" s="200"/>
      <c r="M21" s="200"/>
      <c r="N21" s="200"/>
      <c r="O21" s="200"/>
      <c r="P21" s="200"/>
      <c r="Q21" s="200"/>
      <c r="R21" s="200"/>
    </row>
    <row r="22" spans="2:24" x14ac:dyDescent="0.3">
      <c r="B22" s="18" t="s">
        <v>44</v>
      </c>
      <c r="C22" s="19"/>
      <c r="D22" s="19"/>
      <c r="E22" s="19"/>
      <c r="F22" s="19"/>
      <c r="G22" s="19"/>
      <c r="H22" s="19"/>
      <c r="I22" s="19"/>
      <c r="J22" s="20"/>
      <c r="K22" s="203" t="s">
        <v>45</v>
      </c>
      <c r="L22" s="204"/>
      <c r="M22" s="204"/>
      <c r="N22" s="204"/>
      <c r="O22" s="204"/>
      <c r="P22" s="204"/>
      <c r="Q22" s="204"/>
      <c r="R22" s="204"/>
    </row>
    <row r="23" spans="2:24" ht="30" customHeight="1" x14ac:dyDescent="0.3">
      <c r="B23" s="226" t="s">
        <v>46</v>
      </c>
      <c r="C23" s="200"/>
      <c r="D23" s="200"/>
      <c r="E23" s="200"/>
      <c r="F23" s="200"/>
      <c r="G23" s="200"/>
      <c r="H23" s="200"/>
      <c r="I23" s="200"/>
      <c r="J23" s="200"/>
      <c r="K23" s="199"/>
      <c r="L23" s="200"/>
      <c r="M23" s="200"/>
      <c r="N23" s="200"/>
      <c r="O23" s="200"/>
      <c r="P23" s="200"/>
      <c r="Q23" s="200"/>
      <c r="R23" s="200"/>
    </row>
    <row r="24" spans="2:24" ht="31.2" customHeight="1" x14ac:dyDescent="0.3">
      <c r="B24" s="21"/>
      <c r="C24" s="22"/>
      <c r="D24" s="22"/>
      <c r="E24" s="22"/>
      <c r="F24" s="22"/>
      <c r="G24" s="22"/>
      <c r="H24" s="22"/>
      <c r="I24" s="22"/>
      <c r="J24" s="23"/>
      <c r="K24" s="203" t="s">
        <v>47</v>
      </c>
      <c r="L24" s="204"/>
      <c r="M24" s="204"/>
      <c r="N24" s="204"/>
      <c r="O24" s="204"/>
      <c r="P24" s="204"/>
      <c r="Q24" s="204"/>
      <c r="R24" s="204"/>
    </row>
    <row r="25" spans="2:24" ht="99.6" customHeight="1" x14ac:dyDescent="0.3">
      <c r="B25" s="24" t="s">
        <v>48</v>
      </c>
      <c r="C25" s="325" t="s">
        <v>49</v>
      </c>
      <c r="D25" s="326"/>
      <c r="E25" s="327"/>
      <c r="F25" s="327"/>
      <c r="G25" s="327"/>
      <c r="H25" s="327"/>
      <c r="I25" s="327"/>
      <c r="J25" s="328"/>
      <c r="K25" s="199"/>
      <c r="L25" s="200"/>
      <c r="M25" s="200"/>
      <c r="N25" s="200"/>
      <c r="O25" s="200"/>
      <c r="P25" s="200"/>
      <c r="Q25" s="200"/>
      <c r="R25" s="200"/>
    </row>
    <row r="26" spans="2:24" ht="30" customHeight="1" x14ac:dyDescent="0.3">
      <c r="B26" s="25" t="s">
        <v>50</v>
      </c>
      <c r="C26" s="40"/>
      <c r="D26" s="329" t="s">
        <v>51</v>
      </c>
      <c r="E26" s="330"/>
      <c r="F26" s="330"/>
      <c r="G26" s="330"/>
      <c r="H26" s="330"/>
      <c r="I26" s="330"/>
      <c r="J26" s="331"/>
      <c r="K26" s="316" t="s">
        <v>52</v>
      </c>
      <c r="L26" s="317"/>
      <c r="M26" s="317"/>
      <c r="N26" s="317"/>
      <c r="O26" s="317"/>
      <c r="P26" s="317"/>
      <c r="Q26" s="317"/>
      <c r="R26" s="318"/>
    </row>
    <row r="27" spans="2:24" ht="26.4" customHeight="1" x14ac:dyDescent="0.3">
      <c r="B27" s="25" t="s">
        <v>53</v>
      </c>
      <c r="C27" s="41">
        <f>B24</f>
        <v>0</v>
      </c>
      <c r="D27" s="26"/>
      <c r="E27" s="42"/>
      <c r="F27" s="43"/>
      <c r="G27" s="43"/>
      <c r="H27" s="43"/>
      <c r="I27" s="43"/>
      <c r="J27" s="44"/>
      <c r="K27" s="319"/>
      <c r="L27" s="320"/>
      <c r="M27" s="320"/>
      <c r="N27" s="320"/>
      <c r="O27" s="320"/>
      <c r="P27" s="320"/>
      <c r="Q27" s="320"/>
      <c r="R27" s="321"/>
    </row>
    <row r="28" spans="2:24" x14ac:dyDescent="0.3">
      <c r="B28" s="45" t="s">
        <v>54</v>
      </c>
      <c r="C28" s="46" t="str">
        <f>IF(B24="Започаткування власної справи",300000,IF(B24="Масштабування власної справи",1500000,""))</f>
        <v/>
      </c>
      <c r="D28" s="27"/>
      <c r="E28" s="248"/>
      <c r="F28" s="314"/>
      <c r="G28" s="314"/>
      <c r="H28" s="314"/>
      <c r="I28" s="314"/>
      <c r="J28" s="314"/>
      <c r="K28" s="319"/>
      <c r="L28" s="320"/>
      <c r="M28" s="320"/>
      <c r="N28" s="320"/>
      <c r="O28" s="320"/>
      <c r="P28" s="320"/>
      <c r="Q28" s="320"/>
      <c r="R28" s="321"/>
    </row>
    <row r="29" spans="2:24" ht="31.2" x14ac:dyDescent="0.3">
      <c r="B29" s="47" t="s">
        <v>55</v>
      </c>
      <c r="C29" s="48"/>
      <c r="D29" s="28">
        <f>IF(C29="Платник ПДВ",20%,0%)</f>
        <v>0</v>
      </c>
      <c r="E29" s="248"/>
      <c r="F29" s="314"/>
      <c r="G29" s="314"/>
      <c r="H29" s="314"/>
      <c r="I29" s="314"/>
      <c r="J29" s="314"/>
      <c r="K29" s="319"/>
      <c r="L29" s="320"/>
      <c r="M29" s="320"/>
      <c r="N29" s="320"/>
      <c r="O29" s="320"/>
      <c r="P29" s="320"/>
      <c r="Q29" s="320"/>
      <c r="R29" s="321"/>
    </row>
    <row r="30" spans="2:24" ht="50.4" customHeight="1" x14ac:dyDescent="0.3">
      <c r="B30" s="47" t="s">
        <v>56</v>
      </c>
      <c r="C30" s="41"/>
      <c r="D30" s="49">
        <f>IF(C30="Так",5%,0%)</f>
        <v>0</v>
      </c>
      <c r="E30" s="248"/>
      <c r="F30" s="314"/>
      <c r="G30" s="314"/>
      <c r="H30" s="314"/>
      <c r="I30" s="314"/>
      <c r="J30" s="314"/>
      <c r="K30" s="319"/>
      <c r="L30" s="320"/>
      <c r="M30" s="320"/>
      <c r="N30" s="320"/>
      <c r="O30" s="320"/>
      <c r="P30" s="320"/>
      <c r="Q30" s="320"/>
      <c r="R30" s="321"/>
    </row>
    <row r="31" spans="2:24" x14ac:dyDescent="0.3">
      <c r="B31" s="50" t="s">
        <v>57</v>
      </c>
      <c r="C31" s="41"/>
      <c r="D31" s="49">
        <f>IF(C31="Так",20%,0%)</f>
        <v>0</v>
      </c>
      <c r="E31" s="248"/>
      <c r="F31" s="314"/>
      <c r="G31" s="314"/>
      <c r="H31" s="314"/>
      <c r="I31" s="314"/>
      <c r="J31" s="314"/>
      <c r="K31" s="319"/>
      <c r="L31" s="320"/>
      <c r="M31" s="320"/>
      <c r="N31" s="320"/>
      <c r="O31" s="320"/>
      <c r="P31" s="320"/>
      <c r="Q31" s="320"/>
      <c r="R31" s="321"/>
    </row>
    <row r="32" spans="2:24" ht="52.8" customHeight="1" x14ac:dyDescent="0.3">
      <c r="B32" s="45" t="s">
        <v>58</v>
      </c>
      <c r="C32" s="41"/>
      <c r="D32" s="51">
        <f>IF(C32="Так",20%,0%)</f>
        <v>0</v>
      </c>
      <c r="E32" s="248"/>
      <c r="F32" s="314"/>
      <c r="G32" s="314"/>
      <c r="H32" s="314"/>
      <c r="I32" s="314"/>
      <c r="J32" s="314"/>
      <c r="K32" s="319"/>
      <c r="L32" s="320"/>
      <c r="M32" s="320"/>
      <c r="N32" s="320"/>
      <c r="O32" s="320"/>
      <c r="P32" s="320"/>
      <c r="Q32" s="320"/>
      <c r="R32" s="321"/>
    </row>
    <row r="33" spans="2:18" ht="52.8" customHeight="1" x14ac:dyDescent="0.3">
      <c r="B33" s="45" t="s">
        <v>59</v>
      </c>
      <c r="C33" s="41"/>
      <c r="D33" s="51">
        <f>IF(C33="Так",20%,0%)</f>
        <v>0</v>
      </c>
      <c r="E33" s="248"/>
      <c r="F33" s="314"/>
      <c r="G33" s="314"/>
      <c r="H33" s="314"/>
      <c r="I33" s="314"/>
      <c r="J33" s="314"/>
      <c r="K33" s="319"/>
      <c r="L33" s="320"/>
      <c r="M33" s="320"/>
      <c r="N33" s="320"/>
      <c r="O33" s="320"/>
      <c r="P33" s="320"/>
      <c r="Q33" s="320"/>
      <c r="R33" s="321"/>
    </row>
    <row r="34" spans="2:18" ht="50.4" customHeight="1" x14ac:dyDescent="0.3">
      <c r="B34" s="45" t="s">
        <v>60</v>
      </c>
      <c r="C34" s="41" t="s">
        <v>61</v>
      </c>
      <c r="D34" s="51">
        <f>IF(C34="Так",20%,0%)</f>
        <v>0</v>
      </c>
      <c r="E34" s="315" t="str">
        <f>IF(C34="Так",IF(B99&gt;=2,"2+ нових місця заплановано","УВАГА: у кадровому плані менше 2 нових місць"),"")</f>
        <v/>
      </c>
      <c r="F34" s="314"/>
      <c r="G34" s="314"/>
      <c r="H34" s="314"/>
      <c r="I34" s="314"/>
      <c r="J34" s="314"/>
      <c r="K34" s="319"/>
      <c r="L34" s="320"/>
      <c r="M34" s="320"/>
      <c r="N34" s="320"/>
      <c r="O34" s="320"/>
      <c r="P34" s="320"/>
      <c r="Q34" s="320"/>
      <c r="R34" s="321"/>
    </row>
    <row r="35" spans="2:18" ht="46.8" x14ac:dyDescent="0.3">
      <c r="B35" s="45" t="s">
        <v>62</v>
      </c>
      <c r="C35" s="41"/>
      <c r="D35" s="51">
        <f>IF(C35="Так",30%,0%)</f>
        <v>0</v>
      </c>
      <c r="E35" s="248"/>
      <c r="F35" s="314"/>
      <c r="G35" s="314"/>
      <c r="H35" s="314"/>
      <c r="I35" s="314"/>
      <c r="J35" s="314"/>
      <c r="K35" s="319"/>
      <c r="L35" s="320"/>
      <c r="M35" s="320"/>
      <c r="N35" s="320"/>
      <c r="O35" s="320"/>
      <c r="P35" s="320"/>
      <c r="Q35" s="320"/>
      <c r="R35" s="321"/>
    </row>
    <row r="36" spans="2:18" ht="62.4" x14ac:dyDescent="0.3">
      <c r="B36" s="45" t="s">
        <v>63</v>
      </c>
      <c r="C36" s="41"/>
      <c r="D36" s="51">
        <f>IF(C36="Так",30%,0%)</f>
        <v>0</v>
      </c>
      <c r="E36" s="248"/>
      <c r="F36" s="314"/>
      <c r="G36" s="314"/>
      <c r="H36" s="314"/>
      <c r="I36" s="314"/>
      <c r="J36" s="314"/>
      <c r="K36" s="319"/>
      <c r="L36" s="320"/>
      <c r="M36" s="320"/>
      <c r="N36" s="320"/>
      <c r="O36" s="320"/>
      <c r="P36" s="320"/>
      <c r="Q36" s="320"/>
      <c r="R36" s="321"/>
    </row>
    <row r="37" spans="2:18" ht="46.8" x14ac:dyDescent="0.3">
      <c r="B37" s="45" t="s">
        <v>64</v>
      </c>
      <c r="C37" s="41"/>
      <c r="D37" s="49">
        <f>IF(C37="Так",50%,0%)</f>
        <v>0</v>
      </c>
      <c r="E37" s="248"/>
      <c r="F37" s="314"/>
      <c r="G37" s="314"/>
      <c r="H37" s="314"/>
      <c r="I37" s="314"/>
      <c r="J37" s="314"/>
      <c r="K37" s="319"/>
      <c r="L37" s="320"/>
      <c r="M37" s="320"/>
      <c r="N37" s="320"/>
      <c r="O37" s="320"/>
      <c r="P37" s="320"/>
      <c r="Q37" s="320"/>
      <c r="R37" s="321"/>
    </row>
    <row r="38" spans="2:18" x14ac:dyDescent="0.3">
      <c r="B38" s="52" t="s">
        <v>65</v>
      </c>
      <c r="C38" s="53" t="s">
        <v>66</v>
      </c>
      <c r="D38" s="54">
        <f>SUM(D29:D37)</f>
        <v>0</v>
      </c>
      <c r="E38" s="248"/>
      <c r="F38" s="314"/>
      <c r="G38" s="314"/>
      <c r="H38" s="314"/>
      <c r="I38" s="314"/>
      <c r="J38" s="314"/>
      <c r="K38" s="319"/>
      <c r="L38" s="320"/>
      <c r="M38" s="320"/>
      <c r="N38" s="320"/>
      <c r="O38" s="320"/>
      <c r="P38" s="320"/>
      <c r="Q38" s="320"/>
      <c r="R38" s="321"/>
    </row>
    <row r="39" spans="2:18" x14ac:dyDescent="0.3">
      <c r="B39" s="52" t="s">
        <v>67</v>
      </c>
      <c r="C39" s="46" t="str">
        <f>IF(B24="","",MIN(C28*(1+D38),IF(B24="Започаткування власної справи",500000,IF(B24="Масштабування власної справи",2500000,""))))</f>
        <v/>
      </c>
      <c r="D39" s="55" t="str">
        <f>IF(C26="","",IF(B24="","Оберіть тип проєкту",IF(C26&lt;IF(B24="Започаткування власної справи",100000,500000),"УВАГА: сума нижча мінімуму",IF(C26&gt;C39,"УВАГА: перевищено максимум","Сума в межах Порядку"))))</f>
        <v/>
      </c>
      <c r="E39" s="56" t="str">
        <f>IF(B24="Масштабування власної справи",IF(B99&gt;=1,"1+ нове місце заплановано","УВАГА: для масштабування потрібно 1 нове місце"),"")</f>
        <v/>
      </c>
      <c r="F39" s="57"/>
      <c r="G39" s="57"/>
      <c r="H39" s="57"/>
      <c r="I39" s="57"/>
      <c r="J39" s="58"/>
      <c r="K39" s="322"/>
      <c r="L39" s="323"/>
      <c r="M39" s="323"/>
      <c r="N39" s="323"/>
      <c r="O39" s="323"/>
      <c r="P39" s="323"/>
      <c r="Q39" s="323"/>
      <c r="R39" s="324"/>
    </row>
    <row r="40" spans="2:18" ht="30" customHeight="1" x14ac:dyDescent="0.3">
      <c r="B40" s="226" t="s">
        <v>68</v>
      </c>
      <c r="C40" s="200"/>
      <c r="D40" s="200"/>
      <c r="E40" s="200"/>
      <c r="F40" s="200"/>
      <c r="G40" s="200"/>
      <c r="H40" s="200"/>
      <c r="I40" s="200"/>
      <c r="J40" s="200"/>
      <c r="K40" s="199"/>
      <c r="L40" s="200"/>
      <c r="M40" s="200"/>
      <c r="N40" s="200"/>
      <c r="O40" s="200"/>
      <c r="P40" s="200"/>
      <c r="Q40" s="200"/>
      <c r="R40" s="200"/>
    </row>
    <row r="41" spans="2:18" ht="84.6" customHeight="1" x14ac:dyDescent="0.3">
      <c r="B41" s="21" t="s">
        <v>69</v>
      </c>
      <c r="C41" s="230" t="s">
        <v>51</v>
      </c>
      <c r="D41" s="231"/>
      <c r="E41" s="231"/>
      <c r="F41" s="231"/>
      <c r="G41" s="231"/>
      <c r="H41" s="231"/>
      <c r="I41" s="231"/>
      <c r="J41" s="232"/>
      <c r="K41" s="203" t="s">
        <v>70</v>
      </c>
      <c r="L41" s="204"/>
      <c r="M41" s="204"/>
      <c r="N41" s="204"/>
      <c r="O41" s="204"/>
      <c r="P41" s="204"/>
      <c r="Q41" s="204"/>
      <c r="R41" s="204"/>
    </row>
    <row r="42" spans="2:18" ht="30" customHeight="1" x14ac:dyDescent="0.3">
      <c r="B42" s="226"/>
      <c r="C42" s="200"/>
      <c r="D42" s="200"/>
      <c r="E42" s="200"/>
      <c r="F42" s="200"/>
      <c r="G42" s="200"/>
      <c r="H42" s="200"/>
      <c r="I42" s="200"/>
      <c r="J42" s="200"/>
      <c r="K42" s="199"/>
      <c r="L42" s="200"/>
      <c r="M42" s="200"/>
      <c r="N42" s="200"/>
      <c r="O42" s="200"/>
      <c r="P42" s="200"/>
      <c r="Q42" s="200"/>
      <c r="R42" s="200"/>
    </row>
    <row r="43" spans="2:18" ht="85.2" customHeight="1" x14ac:dyDescent="0.3">
      <c r="B43" s="21" t="s">
        <v>71</v>
      </c>
      <c r="C43" s="230" t="s">
        <v>51</v>
      </c>
      <c r="D43" s="231"/>
      <c r="E43" s="231"/>
      <c r="F43" s="231"/>
      <c r="G43" s="231"/>
      <c r="H43" s="231"/>
      <c r="I43" s="231"/>
      <c r="J43" s="232"/>
      <c r="K43" s="203" t="s">
        <v>72</v>
      </c>
      <c r="L43" s="204"/>
      <c r="M43" s="204"/>
      <c r="N43" s="204"/>
      <c r="O43" s="204"/>
      <c r="P43" s="204"/>
      <c r="Q43" s="204"/>
      <c r="R43" s="204"/>
    </row>
    <row r="44" spans="2:18" ht="30" customHeight="1" x14ac:dyDescent="0.3">
      <c r="B44" s="226" t="s">
        <v>73</v>
      </c>
      <c r="C44" s="200"/>
      <c r="D44" s="200"/>
      <c r="E44" s="200"/>
      <c r="F44" s="200"/>
      <c r="G44" s="200"/>
      <c r="H44" s="200"/>
      <c r="I44" s="200"/>
      <c r="J44" s="200"/>
      <c r="K44" s="199"/>
      <c r="L44" s="200"/>
      <c r="M44" s="200"/>
      <c r="N44" s="200"/>
      <c r="O44" s="200"/>
      <c r="P44" s="200"/>
      <c r="Q44" s="200"/>
      <c r="R44" s="200"/>
    </row>
    <row r="45" spans="2:18" ht="94.2" customHeight="1" x14ac:dyDescent="0.3">
      <c r="B45" s="311" t="s">
        <v>74</v>
      </c>
      <c r="C45" s="312"/>
      <c r="D45" s="312"/>
      <c r="E45" s="312"/>
      <c r="F45" s="312"/>
      <c r="G45" s="312"/>
      <c r="H45" s="312"/>
      <c r="I45" s="312"/>
      <c r="J45" s="313"/>
      <c r="K45" s="203" t="s">
        <v>75</v>
      </c>
      <c r="L45" s="204"/>
      <c r="M45" s="204"/>
      <c r="N45" s="204"/>
      <c r="O45" s="204"/>
      <c r="P45" s="204"/>
      <c r="Q45" s="204"/>
      <c r="R45" s="204"/>
    </row>
    <row r="46" spans="2:18" ht="30" customHeight="1" x14ac:dyDescent="0.3">
      <c r="B46" s="226" t="s">
        <v>76</v>
      </c>
      <c r="C46" s="200"/>
      <c r="D46" s="200"/>
      <c r="E46" s="200"/>
      <c r="F46" s="200"/>
      <c r="G46" s="200"/>
      <c r="H46" s="200"/>
      <c r="I46" s="200"/>
      <c r="J46" s="200"/>
      <c r="K46" s="199"/>
      <c r="L46" s="200"/>
      <c r="M46" s="200"/>
      <c r="N46" s="200"/>
      <c r="O46" s="200"/>
      <c r="P46" s="200"/>
      <c r="Q46" s="200"/>
      <c r="R46" s="200"/>
    </row>
    <row r="47" spans="2:18" ht="42.6" customHeight="1" x14ac:dyDescent="0.3">
      <c r="B47" s="297"/>
      <c r="C47" s="253"/>
      <c r="D47" s="253"/>
      <c r="E47" s="253"/>
      <c r="F47" s="253"/>
      <c r="G47" s="253"/>
      <c r="H47" s="253"/>
      <c r="I47" s="253"/>
      <c r="J47" s="254"/>
      <c r="K47" s="203" t="s">
        <v>77</v>
      </c>
      <c r="L47" s="204"/>
      <c r="M47" s="204"/>
      <c r="N47" s="204"/>
      <c r="O47" s="204"/>
      <c r="P47" s="204"/>
      <c r="Q47" s="204"/>
      <c r="R47" s="204"/>
    </row>
    <row r="48" spans="2:18" ht="30" customHeight="1" x14ac:dyDescent="0.3">
      <c r="B48" s="196" t="s">
        <v>78</v>
      </c>
      <c r="C48" s="197"/>
      <c r="D48" s="197"/>
      <c r="E48" s="197"/>
      <c r="F48" s="197"/>
      <c r="G48" s="197"/>
      <c r="H48" s="197"/>
      <c r="I48" s="197"/>
      <c r="J48" s="198"/>
      <c r="K48" s="299"/>
      <c r="L48" s="300"/>
      <c r="M48" s="300"/>
      <c r="N48" s="300"/>
      <c r="O48" s="300"/>
      <c r="P48" s="300"/>
      <c r="Q48" s="300"/>
      <c r="R48" s="301"/>
    </row>
    <row r="49" spans="2:18" ht="72" customHeight="1" x14ac:dyDescent="0.3">
      <c r="B49" s="302"/>
      <c r="C49" s="253"/>
      <c r="D49" s="253"/>
      <c r="E49" s="253"/>
      <c r="F49" s="253"/>
      <c r="G49" s="253"/>
      <c r="H49" s="253"/>
      <c r="I49" s="253"/>
      <c r="J49" s="254"/>
      <c r="K49" s="203" t="s">
        <v>79</v>
      </c>
      <c r="L49" s="204"/>
      <c r="M49" s="204"/>
      <c r="N49" s="204"/>
      <c r="O49" s="204"/>
      <c r="P49" s="204"/>
      <c r="Q49" s="204"/>
      <c r="R49" s="204"/>
    </row>
    <row r="50" spans="2:18" ht="30" customHeight="1" x14ac:dyDescent="0.3">
      <c r="B50" s="196" t="s">
        <v>80</v>
      </c>
      <c r="C50" s="197"/>
      <c r="D50" s="197"/>
      <c r="E50" s="197"/>
      <c r="F50" s="197"/>
      <c r="G50" s="197"/>
      <c r="H50" s="197"/>
      <c r="I50" s="197"/>
      <c r="J50" s="198"/>
      <c r="K50" s="199"/>
      <c r="L50" s="200"/>
      <c r="M50" s="200"/>
      <c r="N50" s="200"/>
      <c r="O50" s="200"/>
      <c r="P50" s="200"/>
      <c r="Q50" s="200"/>
      <c r="R50" s="200"/>
    </row>
    <row r="51" spans="2:18" ht="51.6" customHeight="1" x14ac:dyDescent="0.3">
      <c r="B51" s="302"/>
      <c r="C51" s="253"/>
      <c r="D51" s="253"/>
      <c r="E51" s="253"/>
      <c r="F51" s="253"/>
      <c r="G51" s="253"/>
      <c r="H51" s="253"/>
      <c r="I51" s="253"/>
      <c r="J51" s="254"/>
      <c r="K51" s="203" t="s">
        <v>81</v>
      </c>
      <c r="L51" s="204"/>
      <c r="M51" s="204"/>
      <c r="N51" s="204"/>
      <c r="O51" s="204"/>
      <c r="P51" s="204"/>
      <c r="Q51" s="204"/>
      <c r="R51" s="204"/>
    </row>
    <row r="52" spans="2:18" ht="30" customHeight="1" x14ac:dyDescent="0.3">
      <c r="B52" s="196" t="s">
        <v>82</v>
      </c>
      <c r="C52" s="197"/>
      <c r="D52" s="197"/>
      <c r="E52" s="197"/>
      <c r="F52" s="197"/>
      <c r="G52" s="197"/>
      <c r="H52" s="197"/>
      <c r="I52" s="197"/>
      <c r="J52" s="198"/>
      <c r="K52" s="284" t="s">
        <v>83</v>
      </c>
      <c r="L52" s="285"/>
      <c r="M52" s="285"/>
      <c r="N52" s="285"/>
      <c r="O52" s="285"/>
      <c r="P52" s="285"/>
      <c r="Q52" s="285"/>
      <c r="R52" s="286"/>
    </row>
    <row r="53" spans="2:18" ht="23.4" customHeight="1" x14ac:dyDescent="0.3">
      <c r="B53" s="252" t="s">
        <v>84</v>
      </c>
      <c r="C53" s="253"/>
      <c r="D53" s="253"/>
      <c r="E53" s="253"/>
      <c r="F53" s="253"/>
      <c r="G53" s="253"/>
      <c r="H53" s="253"/>
      <c r="I53" s="253"/>
      <c r="J53" s="254"/>
      <c r="K53" s="258" t="s">
        <v>85</v>
      </c>
      <c r="L53" s="259"/>
      <c r="M53" s="259"/>
      <c r="N53" s="259"/>
      <c r="O53" s="259"/>
      <c r="P53" s="259"/>
      <c r="Q53" s="259"/>
      <c r="R53" s="260"/>
    </row>
    <row r="54" spans="2:18" ht="23.4" customHeight="1" x14ac:dyDescent="0.3">
      <c r="B54" s="252" t="s">
        <v>86</v>
      </c>
      <c r="C54" s="253"/>
      <c r="D54" s="253"/>
      <c r="E54" s="253"/>
      <c r="F54" s="253"/>
      <c r="G54" s="253"/>
      <c r="H54" s="253"/>
      <c r="I54" s="253"/>
      <c r="J54" s="254"/>
      <c r="K54" s="261"/>
      <c r="L54" s="262"/>
      <c r="M54" s="262"/>
      <c r="N54" s="262"/>
      <c r="O54" s="262"/>
      <c r="P54" s="262"/>
      <c r="Q54" s="262"/>
      <c r="R54" s="263"/>
    </row>
    <row r="55" spans="2:18" ht="23.4" customHeight="1" x14ac:dyDescent="0.3">
      <c r="B55" s="252" t="s">
        <v>87</v>
      </c>
      <c r="C55" s="253"/>
      <c r="D55" s="253"/>
      <c r="E55" s="253"/>
      <c r="F55" s="253"/>
      <c r="G55" s="253"/>
      <c r="H55" s="253"/>
      <c r="I55" s="253"/>
      <c r="J55" s="254"/>
      <c r="K55" s="261"/>
      <c r="L55" s="262"/>
      <c r="M55" s="262"/>
      <c r="N55" s="262"/>
      <c r="O55" s="262"/>
      <c r="P55" s="262"/>
      <c r="Q55" s="262"/>
      <c r="R55" s="263"/>
    </row>
    <row r="56" spans="2:18" ht="23.4" customHeight="1" x14ac:dyDescent="0.3">
      <c r="B56" s="255" t="s">
        <v>88</v>
      </c>
      <c r="C56" s="256"/>
      <c r="D56" s="256"/>
      <c r="E56" s="256"/>
      <c r="F56" s="256"/>
      <c r="G56" s="256"/>
      <c r="H56" s="256"/>
      <c r="I56" s="256"/>
      <c r="J56" s="257"/>
      <c r="K56" s="261"/>
      <c r="L56" s="262"/>
      <c r="M56" s="262"/>
      <c r="N56" s="262"/>
      <c r="O56" s="262"/>
      <c r="P56" s="262"/>
      <c r="Q56" s="262"/>
      <c r="R56" s="263"/>
    </row>
    <row r="57" spans="2:18" ht="30" customHeight="1" x14ac:dyDescent="0.3">
      <c r="B57" s="266" t="s">
        <v>89</v>
      </c>
      <c r="C57" s="266"/>
      <c r="D57" s="266"/>
      <c r="E57" s="266"/>
      <c r="F57" s="266"/>
      <c r="G57" s="266"/>
      <c r="H57" s="266"/>
      <c r="I57" s="266"/>
      <c r="J57" s="266"/>
      <c r="K57" s="199"/>
      <c r="L57" s="200"/>
      <c r="M57" s="200"/>
      <c r="N57" s="200"/>
      <c r="O57" s="200"/>
      <c r="P57" s="200"/>
      <c r="Q57" s="200"/>
      <c r="R57" s="200"/>
    </row>
    <row r="58" spans="2:18" ht="73.2" customHeight="1" x14ac:dyDescent="0.3">
      <c r="B58" s="302"/>
      <c r="C58" s="253"/>
      <c r="D58" s="253"/>
      <c r="E58" s="253"/>
      <c r="F58" s="253"/>
      <c r="G58" s="253"/>
      <c r="H58" s="253"/>
      <c r="I58" s="253"/>
      <c r="J58" s="254"/>
      <c r="K58" s="203" t="s">
        <v>90</v>
      </c>
      <c r="L58" s="204"/>
      <c r="M58" s="204"/>
      <c r="N58" s="204"/>
      <c r="O58" s="204"/>
      <c r="P58" s="204"/>
      <c r="Q58" s="204"/>
      <c r="R58" s="204"/>
    </row>
    <row r="59" spans="2:18" ht="30" customHeight="1" x14ac:dyDescent="0.3">
      <c r="B59" s="196" t="s">
        <v>91</v>
      </c>
      <c r="C59" s="197"/>
      <c r="D59" s="197"/>
      <c r="E59" s="197"/>
      <c r="F59" s="197"/>
      <c r="G59" s="197"/>
      <c r="H59" s="197"/>
      <c r="I59" s="197"/>
      <c r="J59" s="198"/>
      <c r="K59" s="199"/>
      <c r="L59" s="200"/>
      <c r="M59" s="200"/>
      <c r="N59" s="200"/>
      <c r="O59" s="200"/>
      <c r="P59" s="200"/>
      <c r="Q59" s="200"/>
      <c r="R59" s="200"/>
    </row>
    <row r="60" spans="2:18" ht="74.400000000000006" customHeight="1" x14ac:dyDescent="0.3">
      <c r="B60" s="201"/>
      <c r="C60" s="202"/>
      <c r="D60" s="202"/>
      <c r="E60" s="202"/>
      <c r="F60" s="202"/>
      <c r="G60" s="202"/>
      <c r="H60" s="202"/>
      <c r="I60" s="202"/>
      <c r="J60" s="202"/>
      <c r="K60" s="295" t="s">
        <v>92</v>
      </c>
      <c r="L60" s="296"/>
      <c r="M60" s="296"/>
      <c r="N60" s="296"/>
      <c r="O60" s="296"/>
      <c r="P60" s="296"/>
      <c r="Q60" s="296"/>
      <c r="R60" s="296"/>
    </row>
    <row r="61" spans="2:18" ht="30" customHeight="1" x14ac:dyDescent="0.3">
      <c r="B61" s="196" t="s">
        <v>93</v>
      </c>
      <c r="C61" s="197"/>
      <c r="D61" s="197"/>
      <c r="E61" s="197"/>
      <c r="F61" s="197"/>
      <c r="G61" s="197"/>
      <c r="H61" s="197"/>
      <c r="I61" s="197"/>
      <c r="J61" s="198"/>
      <c r="K61" s="199"/>
      <c r="L61" s="200"/>
      <c r="M61" s="200"/>
      <c r="N61" s="200"/>
      <c r="O61" s="200"/>
      <c r="P61" s="200"/>
      <c r="Q61" s="200"/>
      <c r="R61" s="200"/>
    </row>
    <row r="62" spans="2:18" ht="29.4" customHeight="1" x14ac:dyDescent="0.3">
      <c r="B62" s="282" t="s">
        <v>94</v>
      </c>
      <c r="C62" s="282"/>
      <c r="D62" s="282"/>
      <c r="E62" s="282"/>
      <c r="F62" s="282"/>
      <c r="G62" s="282"/>
      <c r="H62" s="282"/>
      <c r="I62" s="282"/>
      <c r="J62" s="282"/>
      <c r="K62" s="298" t="s">
        <v>95</v>
      </c>
      <c r="L62" s="272"/>
      <c r="M62" s="272"/>
      <c r="N62" s="272"/>
      <c r="O62" s="272"/>
      <c r="P62" s="272"/>
      <c r="Q62" s="272"/>
      <c r="R62" s="272"/>
    </row>
    <row r="63" spans="2:18" ht="43.2" customHeight="1" x14ac:dyDescent="0.3">
      <c r="B63" s="282" t="s">
        <v>96</v>
      </c>
      <c r="C63" s="282"/>
      <c r="D63" s="282"/>
      <c r="E63" s="282"/>
      <c r="F63" s="282"/>
      <c r="G63" s="282"/>
      <c r="H63" s="282"/>
      <c r="I63" s="282"/>
      <c r="J63" s="282"/>
      <c r="K63" s="283" t="s">
        <v>97</v>
      </c>
      <c r="L63" s="272"/>
      <c r="M63" s="272"/>
      <c r="N63" s="272"/>
      <c r="O63" s="272"/>
      <c r="P63" s="272"/>
      <c r="Q63" s="272"/>
      <c r="R63" s="272"/>
    </row>
    <row r="64" spans="2:18" ht="28.2" customHeight="1" x14ac:dyDescent="0.3">
      <c r="B64" s="304" t="s">
        <v>98</v>
      </c>
      <c r="C64" s="304"/>
      <c r="D64" s="304"/>
      <c r="E64" s="304"/>
      <c r="F64" s="304"/>
      <c r="G64" s="304"/>
      <c r="H64" s="304"/>
      <c r="I64" s="304"/>
      <c r="J64" s="304"/>
      <c r="K64" s="283" t="s">
        <v>99</v>
      </c>
      <c r="L64" s="265"/>
      <c r="M64" s="265"/>
      <c r="N64" s="265"/>
      <c r="O64" s="265"/>
      <c r="P64" s="265"/>
      <c r="Q64" s="265"/>
      <c r="R64" s="265"/>
    </row>
    <row r="65" spans="2:24" ht="41.4" customHeight="1" x14ac:dyDescent="0.3">
      <c r="B65" s="282" t="s">
        <v>100</v>
      </c>
      <c r="C65" s="282"/>
      <c r="D65" s="282"/>
      <c r="E65" s="282"/>
      <c r="F65" s="282"/>
      <c r="G65" s="282"/>
      <c r="H65" s="282"/>
      <c r="I65" s="282"/>
      <c r="J65" s="282"/>
      <c r="K65" s="283" t="s">
        <v>101</v>
      </c>
      <c r="L65" s="265"/>
      <c r="M65" s="265"/>
      <c r="N65" s="265"/>
      <c r="O65" s="265"/>
      <c r="P65" s="265"/>
      <c r="Q65" s="265"/>
      <c r="R65" s="265"/>
    </row>
    <row r="66" spans="2:24" ht="72" customHeight="1" x14ac:dyDescent="0.3">
      <c r="B66" s="267" t="s">
        <v>102</v>
      </c>
      <c r="C66" s="268"/>
      <c r="D66" s="268"/>
      <c r="E66" s="268"/>
      <c r="F66" s="268"/>
      <c r="G66" s="268"/>
      <c r="H66" s="268"/>
      <c r="I66" s="268"/>
      <c r="J66" s="269"/>
      <c r="K66" s="270" t="s">
        <v>103</v>
      </c>
      <c r="L66" s="271"/>
      <c r="M66" s="271"/>
      <c r="N66" s="271"/>
      <c r="O66" s="271"/>
      <c r="P66" s="271"/>
      <c r="Q66" s="271"/>
      <c r="R66" s="271"/>
    </row>
    <row r="67" spans="2:24" ht="35.4" customHeight="1" x14ac:dyDescent="0.3">
      <c r="B67" s="201" t="s">
        <v>104</v>
      </c>
      <c r="C67" s="202"/>
      <c r="D67" s="202"/>
      <c r="E67" s="202"/>
      <c r="F67" s="202"/>
      <c r="G67" s="202"/>
      <c r="H67" s="202"/>
      <c r="I67" s="202"/>
      <c r="J67" s="202"/>
      <c r="K67" s="264" t="s">
        <v>105</v>
      </c>
      <c r="L67" s="272"/>
      <c r="M67" s="272"/>
      <c r="N67" s="272"/>
      <c r="O67" s="272"/>
      <c r="P67" s="272"/>
      <c r="Q67" s="272"/>
      <c r="R67" s="272"/>
    </row>
    <row r="68" spans="2:24" ht="36" customHeight="1" x14ac:dyDescent="0.3">
      <c r="B68" s="201" t="s">
        <v>106</v>
      </c>
      <c r="C68" s="202"/>
      <c r="D68" s="202"/>
      <c r="E68" s="202"/>
      <c r="F68" s="202"/>
      <c r="G68" s="202"/>
      <c r="H68" s="202"/>
      <c r="I68" s="202"/>
      <c r="J68" s="202"/>
      <c r="K68" s="264" t="s">
        <v>107</v>
      </c>
      <c r="L68" s="265"/>
      <c r="M68" s="265"/>
      <c r="N68" s="265"/>
      <c r="O68" s="265"/>
      <c r="P68" s="265"/>
      <c r="Q68" s="265"/>
      <c r="R68" s="265"/>
    </row>
    <row r="69" spans="2:24" ht="34.799999999999997" customHeight="1" x14ac:dyDescent="0.3">
      <c r="B69" s="201" t="s">
        <v>108</v>
      </c>
      <c r="C69" s="202"/>
      <c r="D69" s="202"/>
      <c r="E69" s="202"/>
      <c r="F69" s="202"/>
      <c r="G69" s="202"/>
      <c r="H69" s="202"/>
      <c r="I69" s="202"/>
      <c r="J69" s="202"/>
      <c r="K69" s="264" t="s">
        <v>109</v>
      </c>
      <c r="L69" s="265"/>
      <c r="M69" s="265"/>
      <c r="N69" s="265"/>
      <c r="O69" s="265"/>
      <c r="P69" s="265"/>
      <c r="Q69" s="265"/>
      <c r="R69" s="265"/>
    </row>
    <row r="70" spans="2:24" ht="35.4" customHeight="1" x14ac:dyDescent="0.3">
      <c r="B70" s="201" t="s">
        <v>110</v>
      </c>
      <c r="C70" s="202"/>
      <c r="D70" s="202"/>
      <c r="E70" s="202"/>
      <c r="F70" s="202"/>
      <c r="G70" s="202"/>
      <c r="H70" s="202"/>
      <c r="I70" s="202"/>
      <c r="J70" s="202"/>
      <c r="K70" s="264" t="s">
        <v>111</v>
      </c>
      <c r="L70" s="265"/>
      <c r="M70" s="265"/>
      <c r="N70" s="265"/>
      <c r="O70" s="265"/>
      <c r="P70" s="265"/>
      <c r="Q70" s="265"/>
      <c r="R70" s="265"/>
    </row>
    <row r="71" spans="2:24" ht="34.799999999999997" customHeight="1" x14ac:dyDescent="0.3">
      <c r="B71" s="201" t="s">
        <v>112</v>
      </c>
      <c r="C71" s="202"/>
      <c r="D71" s="202"/>
      <c r="E71" s="202"/>
      <c r="F71" s="202"/>
      <c r="G71" s="202"/>
      <c r="H71" s="202"/>
      <c r="I71" s="202"/>
      <c r="J71" s="202"/>
      <c r="K71" s="264" t="s">
        <v>113</v>
      </c>
      <c r="L71" s="265"/>
      <c r="M71" s="265"/>
      <c r="N71" s="265"/>
      <c r="O71" s="265"/>
      <c r="P71" s="265"/>
      <c r="Q71" s="265"/>
      <c r="R71" s="265"/>
    </row>
    <row r="72" spans="2:24" ht="33" customHeight="1" x14ac:dyDescent="0.3">
      <c r="B72" s="201" t="s">
        <v>114</v>
      </c>
      <c r="C72" s="202"/>
      <c r="D72" s="202"/>
      <c r="E72" s="202"/>
      <c r="F72" s="202"/>
      <c r="G72" s="202"/>
      <c r="H72" s="202"/>
      <c r="I72" s="202"/>
      <c r="J72" s="202"/>
      <c r="K72" s="264" t="s">
        <v>115</v>
      </c>
      <c r="L72" s="265"/>
      <c r="M72" s="265"/>
      <c r="N72" s="265"/>
      <c r="O72" s="265"/>
      <c r="P72" s="265"/>
      <c r="Q72" s="265"/>
      <c r="R72" s="265"/>
    </row>
    <row r="73" spans="2:24" ht="30" customHeight="1" x14ac:dyDescent="0.3">
      <c r="B73" s="196" t="s">
        <v>116</v>
      </c>
      <c r="C73" s="197"/>
      <c r="D73" s="197"/>
      <c r="E73" s="197"/>
      <c r="F73" s="197"/>
      <c r="G73" s="197"/>
      <c r="H73" s="197"/>
      <c r="I73" s="197"/>
      <c r="J73" s="198"/>
      <c r="K73" s="199"/>
      <c r="L73" s="200"/>
      <c r="M73" s="200"/>
      <c r="N73" s="200"/>
      <c r="O73" s="200"/>
      <c r="P73" s="200"/>
      <c r="Q73" s="200"/>
      <c r="R73" s="200"/>
    </row>
    <row r="74" spans="2:24" ht="61.2" customHeight="1" x14ac:dyDescent="0.3">
      <c r="B74" s="201"/>
      <c r="C74" s="202"/>
      <c r="D74" s="202"/>
      <c r="E74" s="202"/>
      <c r="F74" s="202"/>
      <c r="G74" s="202"/>
      <c r="H74" s="202"/>
      <c r="I74" s="202"/>
      <c r="J74" s="202"/>
      <c r="K74" s="298" t="s">
        <v>117</v>
      </c>
      <c r="L74" s="272"/>
      <c r="M74" s="272"/>
      <c r="N74" s="272"/>
      <c r="O74" s="272"/>
      <c r="P74" s="272"/>
      <c r="Q74" s="272"/>
      <c r="R74" s="272"/>
    </row>
    <row r="75" spans="2:24" ht="30" customHeight="1" x14ac:dyDescent="0.3">
      <c r="B75" s="196" t="s">
        <v>118</v>
      </c>
      <c r="C75" s="197"/>
      <c r="D75" s="197"/>
      <c r="E75" s="197"/>
      <c r="F75" s="197"/>
      <c r="G75" s="197"/>
      <c r="H75" s="197"/>
      <c r="I75" s="197"/>
      <c r="J75" s="198"/>
      <c r="K75" s="199"/>
      <c r="L75" s="200"/>
      <c r="M75" s="200"/>
      <c r="N75" s="200"/>
      <c r="O75" s="200"/>
      <c r="P75" s="200"/>
      <c r="Q75" s="200"/>
      <c r="R75" s="200"/>
    </row>
    <row r="76" spans="2:24" ht="76.2" customHeight="1" x14ac:dyDescent="0.3">
      <c r="B76" s="201"/>
      <c r="C76" s="202"/>
      <c r="D76" s="202"/>
      <c r="E76" s="202"/>
      <c r="F76" s="202"/>
      <c r="G76" s="202"/>
      <c r="H76" s="202"/>
      <c r="I76" s="202"/>
      <c r="J76" s="202"/>
      <c r="K76" s="203" t="s">
        <v>119</v>
      </c>
      <c r="L76" s="204"/>
      <c r="M76" s="204"/>
      <c r="N76" s="204"/>
      <c r="O76" s="204"/>
      <c r="P76" s="204"/>
      <c r="Q76" s="204"/>
      <c r="R76" s="204"/>
    </row>
    <row r="77" spans="2:24" ht="30" customHeight="1" x14ac:dyDescent="0.3">
      <c r="B77" s="196" t="s">
        <v>120</v>
      </c>
      <c r="C77" s="197"/>
      <c r="D77" s="197"/>
      <c r="E77" s="197"/>
      <c r="F77" s="197"/>
      <c r="G77" s="197"/>
      <c r="H77" s="197"/>
      <c r="I77" s="197"/>
      <c r="J77" s="198"/>
      <c r="K77" s="199"/>
      <c r="L77" s="200"/>
      <c r="M77" s="200"/>
      <c r="N77" s="200"/>
      <c r="O77" s="200"/>
      <c r="P77" s="200"/>
      <c r="Q77" s="200"/>
      <c r="R77" s="200"/>
    </row>
    <row r="78" spans="2:24" ht="50.4" customHeight="1" x14ac:dyDescent="0.3">
      <c r="B78" s="201"/>
      <c r="C78" s="202"/>
      <c r="D78" s="202"/>
      <c r="E78" s="202"/>
      <c r="F78" s="202"/>
      <c r="G78" s="202"/>
      <c r="H78" s="202"/>
      <c r="I78" s="202"/>
      <c r="J78" s="202"/>
      <c r="K78" s="203" t="s">
        <v>121</v>
      </c>
      <c r="L78" s="204"/>
      <c r="M78" s="204"/>
      <c r="N78" s="204"/>
      <c r="O78" s="204"/>
      <c r="P78" s="204"/>
      <c r="Q78" s="204"/>
      <c r="R78" s="204"/>
    </row>
    <row r="79" spans="2:24" ht="48.6" customHeight="1" x14ac:dyDescent="0.3">
      <c r="B79" s="276" t="s">
        <v>122</v>
      </c>
      <c r="C79" s="276"/>
      <c r="D79" s="276"/>
      <c r="E79" s="276"/>
      <c r="F79" s="276"/>
      <c r="G79" s="276"/>
      <c r="H79" s="276"/>
      <c r="I79" s="276"/>
      <c r="J79" s="276"/>
      <c r="K79" s="205" t="s">
        <v>18</v>
      </c>
      <c r="L79" s="206"/>
      <c r="M79" s="206"/>
      <c r="N79" s="206"/>
      <c r="O79" s="206"/>
      <c r="P79" s="206"/>
      <c r="Q79" s="206"/>
      <c r="R79" s="206"/>
      <c r="S79" s="17"/>
      <c r="T79" s="17"/>
      <c r="U79" s="17"/>
      <c r="V79" s="17"/>
      <c r="W79" s="17"/>
      <c r="X79" s="17"/>
    </row>
    <row r="80" spans="2:24" ht="27.6" customHeight="1" x14ac:dyDescent="0.3">
      <c r="B80" s="226" t="s">
        <v>123</v>
      </c>
      <c r="C80" s="200"/>
      <c r="D80" s="200"/>
      <c r="E80" s="200"/>
      <c r="F80" s="200"/>
      <c r="G80" s="200"/>
      <c r="H80" s="200"/>
      <c r="I80" s="200"/>
      <c r="J80" s="200"/>
      <c r="K80" s="199"/>
      <c r="L80" s="200"/>
      <c r="M80" s="200"/>
      <c r="N80" s="200"/>
      <c r="O80" s="200"/>
      <c r="P80" s="200"/>
      <c r="Q80" s="200"/>
      <c r="R80" s="200"/>
      <c r="S80" s="17"/>
      <c r="T80" s="17"/>
      <c r="U80" s="17"/>
      <c r="V80" s="17"/>
      <c r="W80" s="17"/>
      <c r="X80" s="17"/>
    </row>
    <row r="81" spans="2:18" ht="33" customHeight="1" x14ac:dyDescent="0.3">
      <c r="B81" s="213" t="s">
        <v>124</v>
      </c>
      <c r="C81" s="215"/>
      <c r="D81" s="215"/>
      <c r="E81" s="29" t="s">
        <v>125</v>
      </c>
      <c r="F81" s="213" t="s">
        <v>126</v>
      </c>
      <c r="G81" s="215"/>
      <c r="H81" s="215"/>
      <c r="I81" s="215"/>
      <c r="J81" s="287"/>
      <c r="K81" s="288" t="s">
        <v>127</v>
      </c>
      <c r="L81" s="289"/>
      <c r="M81" s="289"/>
      <c r="N81" s="289"/>
      <c r="O81" s="289"/>
      <c r="P81" s="289"/>
      <c r="Q81" s="289"/>
      <c r="R81" s="290"/>
    </row>
    <row r="82" spans="2:18" ht="15.75" customHeight="1" x14ac:dyDescent="0.3">
      <c r="B82" s="203" t="s">
        <v>66</v>
      </c>
      <c r="C82" s="215"/>
      <c r="D82" s="215"/>
      <c r="E82" s="30" t="s">
        <v>66</v>
      </c>
      <c r="F82" s="203" t="s">
        <v>66</v>
      </c>
      <c r="G82" s="215"/>
      <c r="H82" s="215"/>
      <c r="I82" s="215"/>
      <c r="J82" s="287"/>
      <c r="K82" s="261"/>
      <c r="L82" s="262"/>
      <c r="M82" s="262"/>
      <c r="N82" s="262"/>
      <c r="O82" s="262"/>
      <c r="P82" s="262"/>
      <c r="Q82" s="262"/>
      <c r="R82" s="291"/>
    </row>
    <row r="83" spans="2:18" ht="15.75" customHeight="1" x14ac:dyDescent="0.3">
      <c r="B83" s="203" t="s">
        <v>66</v>
      </c>
      <c r="C83" s="215"/>
      <c r="D83" s="215"/>
      <c r="E83" s="30" t="s">
        <v>66</v>
      </c>
      <c r="F83" s="203" t="s">
        <v>66</v>
      </c>
      <c r="G83" s="215"/>
      <c r="H83" s="215"/>
      <c r="I83" s="215"/>
      <c r="J83" s="287"/>
      <c r="K83" s="261"/>
      <c r="L83" s="262"/>
      <c r="M83" s="262"/>
      <c r="N83" s="262"/>
      <c r="O83" s="262"/>
      <c r="P83" s="262"/>
      <c r="Q83" s="262"/>
      <c r="R83" s="291"/>
    </row>
    <row r="84" spans="2:18" ht="15.75" customHeight="1" x14ac:dyDescent="0.3">
      <c r="B84" s="227" t="s">
        <v>66</v>
      </c>
      <c r="C84" s="228"/>
      <c r="D84" s="228"/>
      <c r="E84" s="31" t="s">
        <v>66</v>
      </c>
      <c r="F84" s="227" t="s">
        <v>66</v>
      </c>
      <c r="G84" s="228"/>
      <c r="H84" s="228"/>
      <c r="I84" s="228"/>
      <c r="J84" s="229"/>
      <c r="K84" s="261"/>
      <c r="L84" s="262"/>
      <c r="M84" s="262"/>
      <c r="N84" s="262"/>
      <c r="O84" s="262"/>
      <c r="P84" s="262"/>
      <c r="Q84" s="262"/>
      <c r="R84" s="291"/>
    </row>
    <row r="85" spans="2:18" ht="15.75" customHeight="1" x14ac:dyDescent="0.3">
      <c r="B85" s="227" t="s">
        <v>66</v>
      </c>
      <c r="C85" s="228"/>
      <c r="D85" s="228"/>
      <c r="E85" s="31" t="s">
        <v>66</v>
      </c>
      <c r="F85" s="227" t="s">
        <v>66</v>
      </c>
      <c r="G85" s="228"/>
      <c r="H85" s="228"/>
      <c r="I85" s="228"/>
      <c r="J85" s="229"/>
      <c r="K85" s="261"/>
      <c r="L85" s="262"/>
      <c r="M85" s="262"/>
      <c r="N85" s="262"/>
      <c r="O85" s="262"/>
      <c r="P85" s="262"/>
      <c r="Q85" s="262"/>
      <c r="R85" s="291"/>
    </row>
    <row r="86" spans="2:18" x14ac:dyDescent="0.3">
      <c r="B86" s="227" t="s">
        <v>66</v>
      </c>
      <c r="C86" s="228"/>
      <c r="D86" s="228"/>
      <c r="E86" s="31" t="s">
        <v>66</v>
      </c>
      <c r="F86" s="227" t="s">
        <v>66</v>
      </c>
      <c r="G86" s="228"/>
      <c r="H86" s="228"/>
      <c r="I86" s="228"/>
      <c r="J86" s="229"/>
      <c r="K86" s="261"/>
      <c r="L86" s="262"/>
      <c r="M86" s="262"/>
      <c r="N86" s="262"/>
      <c r="O86" s="262"/>
      <c r="P86" s="262"/>
      <c r="Q86" s="262"/>
      <c r="R86" s="291"/>
    </row>
    <row r="87" spans="2:18" x14ac:dyDescent="0.3">
      <c r="B87" s="227" t="s">
        <v>66</v>
      </c>
      <c r="C87" s="228"/>
      <c r="D87" s="228"/>
      <c r="E87" s="31" t="s">
        <v>66</v>
      </c>
      <c r="F87" s="227" t="s">
        <v>66</v>
      </c>
      <c r="G87" s="228"/>
      <c r="H87" s="228"/>
      <c r="I87" s="228"/>
      <c r="J87" s="229"/>
      <c r="K87" s="261"/>
      <c r="L87" s="262"/>
      <c r="M87" s="262"/>
      <c r="N87" s="262"/>
      <c r="O87" s="262"/>
      <c r="P87" s="262"/>
      <c r="Q87" s="262"/>
      <c r="R87" s="291"/>
    </row>
    <row r="88" spans="2:18" x14ac:dyDescent="0.3">
      <c r="B88" s="227" t="s">
        <v>66</v>
      </c>
      <c r="C88" s="228"/>
      <c r="D88" s="228"/>
      <c r="E88" s="31" t="s">
        <v>66</v>
      </c>
      <c r="F88" s="227" t="s">
        <v>66</v>
      </c>
      <c r="G88" s="228"/>
      <c r="H88" s="228"/>
      <c r="I88" s="228"/>
      <c r="J88" s="229"/>
      <c r="K88" s="261"/>
      <c r="L88" s="262"/>
      <c r="M88" s="262"/>
      <c r="N88" s="262"/>
      <c r="O88" s="262"/>
      <c r="P88" s="262"/>
      <c r="Q88" s="262"/>
      <c r="R88" s="291"/>
    </row>
    <row r="89" spans="2:18" ht="26.4" customHeight="1" x14ac:dyDescent="0.3">
      <c r="B89" s="306" t="s">
        <v>128</v>
      </c>
      <c r="C89" s="307"/>
      <c r="D89" s="307"/>
      <c r="E89" s="32">
        <f>SUM(E82:E88)</f>
        <v>0</v>
      </c>
      <c r="F89" s="227" t="s">
        <v>66</v>
      </c>
      <c r="G89" s="228"/>
      <c r="H89" s="228"/>
      <c r="I89" s="228"/>
      <c r="J89" s="229"/>
      <c r="K89" s="292"/>
      <c r="L89" s="293"/>
      <c r="M89" s="293"/>
      <c r="N89" s="293"/>
      <c r="O89" s="293"/>
      <c r="P89" s="293"/>
      <c r="Q89" s="293"/>
      <c r="R89" s="294"/>
    </row>
    <row r="90" spans="2:18" ht="36" customHeight="1" x14ac:dyDescent="0.3">
      <c r="B90" s="194" t="s">
        <v>129</v>
      </c>
      <c r="C90" s="195"/>
      <c r="D90" s="195"/>
      <c r="E90" s="195"/>
      <c r="F90" s="195"/>
      <c r="G90" s="195"/>
      <c r="H90" s="195"/>
      <c r="I90" s="195"/>
      <c r="J90" s="195"/>
      <c r="K90" s="308" t="s">
        <v>66</v>
      </c>
      <c r="L90" s="309"/>
      <c r="M90" s="309"/>
      <c r="N90" s="309"/>
      <c r="O90" s="309"/>
      <c r="P90" s="309"/>
      <c r="Q90" s="309"/>
      <c r="R90" s="310"/>
    </row>
    <row r="91" spans="2:18" ht="30" customHeight="1" x14ac:dyDescent="0.3">
      <c r="B91" s="305" t="s">
        <v>130</v>
      </c>
      <c r="C91" s="208"/>
      <c r="D91" s="209"/>
      <c r="E91" s="33" t="s">
        <v>125</v>
      </c>
      <c r="F91" s="305" t="s">
        <v>126</v>
      </c>
      <c r="G91" s="208"/>
      <c r="H91" s="208"/>
      <c r="I91" s="208"/>
      <c r="J91" s="208"/>
      <c r="K91" s="261" t="s">
        <v>131</v>
      </c>
      <c r="L91" s="262"/>
      <c r="M91" s="262"/>
      <c r="N91" s="262"/>
      <c r="O91" s="262"/>
      <c r="P91" s="262"/>
      <c r="Q91" s="262"/>
      <c r="R91" s="291"/>
    </row>
    <row r="92" spans="2:18" ht="15.75" customHeight="1" x14ac:dyDescent="0.3">
      <c r="B92" s="207"/>
      <c r="C92" s="208"/>
      <c r="D92" s="209"/>
      <c r="E92" s="34"/>
      <c r="F92" s="207"/>
      <c r="G92" s="208"/>
      <c r="H92" s="208"/>
      <c r="I92" s="208"/>
      <c r="J92" s="208"/>
      <c r="K92" s="261"/>
      <c r="L92" s="262"/>
      <c r="M92" s="262"/>
      <c r="N92" s="262"/>
      <c r="O92" s="262"/>
      <c r="P92" s="262"/>
      <c r="Q92" s="262"/>
      <c r="R92" s="291"/>
    </row>
    <row r="93" spans="2:18" ht="15.75" customHeight="1" x14ac:dyDescent="0.3">
      <c r="B93" s="207"/>
      <c r="C93" s="208"/>
      <c r="D93" s="209"/>
      <c r="E93" s="34"/>
      <c r="F93" s="207"/>
      <c r="G93" s="208"/>
      <c r="H93" s="208"/>
      <c r="I93" s="208"/>
      <c r="J93" s="208"/>
      <c r="K93" s="261"/>
      <c r="L93" s="262"/>
      <c r="M93" s="262"/>
      <c r="N93" s="262"/>
      <c r="O93" s="262"/>
      <c r="P93" s="262"/>
      <c r="Q93" s="262"/>
      <c r="R93" s="291"/>
    </row>
    <row r="94" spans="2:18" ht="15.75" customHeight="1" x14ac:dyDescent="0.3">
      <c r="B94" s="207"/>
      <c r="C94" s="208"/>
      <c r="D94" s="209"/>
      <c r="E94" s="34"/>
      <c r="F94" s="35"/>
      <c r="G94" s="36"/>
      <c r="H94" s="36"/>
      <c r="I94" s="36"/>
      <c r="J94" s="36"/>
      <c r="K94" s="261"/>
      <c r="L94" s="262"/>
      <c r="M94" s="262"/>
      <c r="N94" s="262"/>
      <c r="O94" s="262"/>
      <c r="P94" s="262"/>
      <c r="Q94" s="262"/>
      <c r="R94" s="291"/>
    </row>
    <row r="95" spans="2:18" ht="15.75" customHeight="1" x14ac:dyDescent="0.3">
      <c r="B95" s="210"/>
      <c r="C95" s="211"/>
      <c r="D95" s="212"/>
      <c r="E95" s="37"/>
      <c r="F95" s="210"/>
      <c r="G95" s="211"/>
      <c r="H95" s="211"/>
      <c r="I95" s="211"/>
      <c r="J95" s="211"/>
      <c r="K95" s="261"/>
      <c r="L95" s="262"/>
      <c r="M95" s="262"/>
      <c r="N95" s="262"/>
      <c r="O95" s="262"/>
      <c r="P95" s="262"/>
      <c r="Q95" s="262"/>
      <c r="R95" s="291"/>
    </row>
    <row r="96" spans="2:18" ht="15.75" customHeight="1" x14ac:dyDescent="0.3">
      <c r="B96" s="213" t="s">
        <v>128</v>
      </c>
      <c r="C96" s="214"/>
      <c r="D96" s="214"/>
      <c r="E96" s="38">
        <f>SUM(E89:E95)</f>
        <v>0</v>
      </c>
      <c r="F96" s="203" t="s">
        <v>66</v>
      </c>
      <c r="G96" s="215"/>
      <c r="H96" s="215"/>
      <c r="I96" s="215"/>
      <c r="J96" s="215"/>
      <c r="K96" s="292"/>
      <c r="L96" s="293"/>
      <c r="M96" s="293"/>
      <c r="N96" s="293"/>
      <c r="O96" s="293"/>
      <c r="P96" s="293"/>
      <c r="Q96" s="293"/>
      <c r="R96" s="294"/>
    </row>
    <row r="97" spans="2:18" ht="43.2" customHeight="1" x14ac:dyDescent="0.3">
      <c r="B97" s="303" t="s">
        <v>132</v>
      </c>
      <c r="C97" s="303"/>
      <c r="D97" s="303"/>
      <c r="E97" s="303"/>
      <c r="F97" s="303"/>
      <c r="G97" s="303"/>
      <c r="H97" s="303"/>
      <c r="I97" s="303"/>
      <c r="J97" s="303"/>
      <c r="K97" s="205" t="s">
        <v>18</v>
      </c>
      <c r="L97" s="206"/>
      <c r="M97" s="206"/>
      <c r="N97" s="206"/>
      <c r="O97" s="206"/>
      <c r="P97" s="206"/>
      <c r="Q97" s="206"/>
      <c r="R97" s="206"/>
    </row>
    <row r="98" spans="2:18" ht="30" customHeight="1" x14ac:dyDescent="0.3">
      <c r="B98" s="196" t="s">
        <v>133</v>
      </c>
      <c r="C98" s="197"/>
      <c r="D98" s="197"/>
      <c r="E98" s="197"/>
      <c r="F98" s="197"/>
      <c r="G98" s="197"/>
      <c r="H98" s="197"/>
      <c r="I98" s="197"/>
      <c r="J98" s="198"/>
      <c r="K98" s="199"/>
      <c r="L98" s="200"/>
      <c r="M98" s="200"/>
      <c r="N98" s="200"/>
      <c r="O98" s="200"/>
      <c r="P98" s="200"/>
      <c r="Q98" s="200"/>
      <c r="R98" s="200"/>
    </row>
    <row r="99" spans="2:18" ht="77.400000000000006" customHeight="1" x14ac:dyDescent="0.3">
      <c r="B99" s="203"/>
      <c r="C99" s="203"/>
      <c r="D99" s="203"/>
      <c r="E99" s="203"/>
      <c r="F99" s="203"/>
      <c r="G99" s="203"/>
      <c r="H99" s="203"/>
      <c r="I99" s="203"/>
      <c r="J99" s="203"/>
      <c r="K99" s="203" t="s">
        <v>134</v>
      </c>
      <c r="L99" s="204"/>
      <c r="M99" s="204"/>
      <c r="N99" s="204"/>
      <c r="O99" s="204"/>
      <c r="P99" s="204"/>
      <c r="Q99" s="204"/>
      <c r="R99" s="204"/>
    </row>
    <row r="100" spans="2:18" ht="30" customHeight="1" x14ac:dyDescent="0.3">
      <c r="B100" s="196" t="s">
        <v>135</v>
      </c>
      <c r="C100" s="197"/>
      <c r="D100" s="197"/>
      <c r="E100" s="197"/>
      <c r="F100" s="197"/>
      <c r="G100" s="197"/>
      <c r="H100" s="197"/>
      <c r="I100" s="197"/>
      <c r="J100" s="198"/>
      <c r="K100" s="199"/>
      <c r="L100" s="200"/>
      <c r="M100" s="200"/>
      <c r="N100" s="200"/>
      <c r="O100" s="200"/>
      <c r="P100" s="200"/>
      <c r="Q100" s="200"/>
      <c r="R100" s="200"/>
    </row>
    <row r="101" spans="2:18" ht="124.8" customHeight="1" x14ac:dyDescent="0.3">
      <c r="B101" s="201"/>
      <c r="C101" s="202"/>
      <c r="D101" s="202"/>
      <c r="E101" s="202"/>
      <c r="F101" s="202"/>
      <c r="G101" s="202"/>
      <c r="H101" s="202"/>
      <c r="I101" s="202"/>
      <c r="J101" s="202"/>
      <c r="K101" s="203" t="s">
        <v>136</v>
      </c>
      <c r="L101" s="204"/>
      <c r="M101" s="204"/>
      <c r="N101" s="204"/>
      <c r="O101" s="204"/>
      <c r="P101" s="204"/>
      <c r="Q101" s="204"/>
      <c r="R101" s="204"/>
    </row>
    <row r="102" spans="2:18" ht="43.2" customHeight="1" x14ac:dyDescent="0.3">
      <c r="B102" s="303" t="s">
        <v>137</v>
      </c>
      <c r="C102" s="303"/>
      <c r="D102" s="303"/>
      <c r="E102" s="303"/>
      <c r="F102" s="303"/>
      <c r="G102" s="303"/>
      <c r="H102" s="303"/>
      <c r="I102" s="303"/>
      <c r="J102" s="303"/>
      <c r="K102" s="205" t="s">
        <v>18</v>
      </c>
      <c r="L102" s="206"/>
      <c r="M102" s="206"/>
      <c r="N102" s="206"/>
      <c r="O102" s="206"/>
      <c r="P102" s="206"/>
      <c r="Q102" s="206"/>
      <c r="R102" s="206"/>
    </row>
    <row r="103" spans="2:18" ht="30" customHeight="1" x14ac:dyDescent="0.3">
      <c r="B103" s="196" t="s">
        <v>138</v>
      </c>
      <c r="C103" s="197"/>
      <c r="D103" s="197"/>
      <c r="E103" s="197"/>
      <c r="F103" s="197"/>
      <c r="G103" s="197"/>
      <c r="H103" s="197"/>
      <c r="I103" s="197"/>
      <c r="J103" s="198"/>
      <c r="K103" s="199"/>
      <c r="L103" s="200"/>
      <c r="M103" s="200"/>
      <c r="N103" s="200"/>
      <c r="O103" s="200"/>
      <c r="P103" s="200"/>
      <c r="Q103" s="200"/>
      <c r="R103" s="200"/>
    </row>
    <row r="104" spans="2:18" ht="109.8" customHeight="1" x14ac:dyDescent="0.3">
      <c r="B104" s="201"/>
      <c r="C104" s="202"/>
      <c r="D104" s="202"/>
      <c r="E104" s="202"/>
      <c r="F104" s="202"/>
      <c r="G104" s="202"/>
      <c r="H104" s="202"/>
      <c r="I104" s="202"/>
      <c r="J104" s="202"/>
      <c r="K104" s="203" t="s">
        <v>139</v>
      </c>
      <c r="L104" s="204"/>
      <c r="M104" s="204"/>
      <c r="N104" s="204"/>
      <c r="O104" s="204"/>
      <c r="P104" s="204"/>
      <c r="Q104" s="204"/>
      <c r="R104" s="204"/>
    </row>
    <row r="105" spans="2:18" ht="30" customHeight="1" x14ac:dyDescent="0.3">
      <c r="B105" s="196" t="s">
        <v>140</v>
      </c>
      <c r="C105" s="197"/>
      <c r="D105" s="197"/>
      <c r="E105" s="197"/>
      <c r="F105" s="197"/>
      <c r="G105" s="197"/>
      <c r="H105" s="197"/>
      <c r="I105" s="197"/>
      <c r="J105" s="198"/>
      <c r="K105" s="199"/>
      <c r="L105" s="200"/>
      <c r="M105" s="200"/>
      <c r="N105" s="200"/>
      <c r="O105" s="200"/>
      <c r="P105" s="200"/>
      <c r="Q105" s="200"/>
      <c r="R105" s="200"/>
    </row>
    <row r="106" spans="2:18" ht="103.8" customHeight="1" x14ac:dyDescent="0.3">
      <c r="B106" s="201"/>
      <c r="C106" s="202"/>
      <c r="D106" s="202"/>
      <c r="E106" s="202"/>
      <c r="F106" s="202"/>
      <c r="G106" s="202"/>
      <c r="H106" s="202"/>
      <c r="I106" s="202"/>
      <c r="J106" s="202"/>
      <c r="K106" s="203" t="s">
        <v>141</v>
      </c>
      <c r="L106" s="204"/>
      <c r="M106" s="204"/>
      <c r="N106" s="204"/>
      <c r="O106" s="204"/>
      <c r="P106" s="204"/>
      <c r="Q106" s="204"/>
      <c r="R106" s="204"/>
    </row>
    <row r="107" spans="2:18" ht="43.2" customHeight="1" x14ac:dyDescent="0.3">
      <c r="B107" s="303" t="s">
        <v>142</v>
      </c>
      <c r="C107" s="303"/>
      <c r="D107" s="303"/>
      <c r="E107" s="303"/>
      <c r="F107" s="303"/>
      <c r="G107" s="303"/>
      <c r="H107" s="303"/>
      <c r="I107" s="303"/>
      <c r="J107" s="303"/>
      <c r="K107" s="205" t="s">
        <v>18</v>
      </c>
      <c r="L107" s="206"/>
      <c r="M107" s="206"/>
      <c r="N107" s="206"/>
      <c r="O107" s="206"/>
      <c r="P107" s="206"/>
      <c r="Q107" s="206"/>
      <c r="R107" s="206"/>
    </row>
    <row r="108" spans="2:18" ht="30" customHeight="1" x14ac:dyDescent="0.3">
      <c r="B108" s="196" t="s">
        <v>143</v>
      </c>
      <c r="C108" s="197"/>
      <c r="D108" s="197"/>
      <c r="E108" s="197"/>
      <c r="F108" s="197"/>
      <c r="G108" s="197"/>
      <c r="H108" s="197"/>
      <c r="I108" s="197"/>
      <c r="J108" s="198"/>
      <c r="K108" s="199"/>
      <c r="L108" s="200"/>
      <c r="M108" s="200"/>
      <c r="N108" s="200"/>
      <c r="O108" s="200"/>
      <c r="P108" s="200"/>
      <c r="Q108" s="200"/>
      <c r="R108" s="200"/>
    </row>
    <row r="109" spans="2:18" ht="60" customHeight="1" x14ac:dyDescent="0.3">
      <c r="B109" s="201"/>
      <c r="C109" s="202"/>
      <c r="D109" s="202"/>
      <c r="E109" s="202"/>
      <c r="F109" s="202"/>
      <c r="G109" s="202"/>
      <c r="H109" s="202"/>
      <c r="I109" s="202"/>
      <c r="J109" s="202"/>
      <c r="K109" s="203" t="s">
        <v>144</v>
      </c>
      <c r="L109" s="204"/>
      <c r="M109" s="204"/>
      <c r="N109" s="204"/>
      <c r="O109" s="204"/>
      <c r="P109" s="204"/>
      <c r="Q109" s="204"/>
      <c r="R109" s="204"/>
    </row>
    <row r="110" spans="2:18" ht="30" customHeight="1" x14ac:dyDescent="0.3">
      <c r="B110" s="196" t="s">
        <v>145</v>
      </c>
      <c r="C110" s="197"/>
      <c r="D110" s="197"/>
      <c r="E110" s="197"/>
      <c r="F110" s="197"/>
      <c r="G110" s="197"/>
      <c r="H110" s="197"/>
      <c r="I110" s="197"/>
      <c r="J110" s="198"/>
      <c r="K110" s="199"/>
      <c r="L110" s="200"/>
      <c r="M110" s="200"/>
      <c r="N110" s="200"/>
      <c r="O110" s="200"/>
      <c r="P110" s="200"/>
      <c r="Q110" s="200"/>
      <c r="R110" s="200"/>
    </row>
    <row r="111" spans="2:18" ht="87.6" customHeight="1" x14ac:dyDescent="0.3">
      <c r="B111" s="201"/>
      <c r="C111" s="202"/>
      <c r="D111" s="202"/>
      <c r="E111" s="202"/>
      <c r="F111" s="202"/>
      <c r="G111" s="202"/>
      <c r="H111" s="202"/>
      <c r="I111" s="202"/>
      <c r="J111" s="202"/>
      <c r="K111" s="203" t="s">
        <v>146</v>
      </c>
      <c r="L111" s="204"/>
      <c r="M111" s="204"/>
      <c r="N111" s="204"/>
      <c r="O111" s="204"/>
      <c r="P111" s="204"/>
      <c r="Q111" s="204"/>
      <c r="R111" s="204"/>
    </row>
    <row r="112" spans="2:18" ht="30" customHeight="1" x14ac:dyDescent="0.3">
      <c r="B112" s="196" t="s">
        <v>147</v>
      </c>
      <c r="C112" s="197"/>
      <c r="D112" s="197"/>
      <c r="E112" s="197"/>
      <c r="F112" s="197"/>
      <c r="G112" s="197"/>
      <c r="H112" s="197"/>
      <c r="I112" s="197"/>
      <c r="J112" s="198"/>
      <c r="K112" s="199"/>
      <c r="L112" s="200"/>
      <c r="M112" s="200"/>
      <c r="N112" s="200"/>
      <c r="O112" s="200"/>
      <c r="P112" s="200"/>
      <c r="Q112" s="200"/>
      <c r="R112" s="200"/>
    </row>
    <row r="113" spans="2:18" ht="86.4" customHeight="1" x14ac:dyDescent="0.3">
      <c r="B113" s="201"/>
      <c r="C113" s="202"/>
      <c r="D113" s="202"/>
      <c r="E113" s="202"/>
      <c r="F113" s="202"/>
      <c r="G113" s="202"/>
      <c r="H113" s="202"/>
      <c r="I113" s="202"/>
      <c r="J113" s="202"/>
      <c r="K113" s="203" t="s">
        <v>148</v>
      </c>
      <c r="L113" s="204"/>
      <c r="M113" s="204"/>
      <c r="N113" s="204"/>
      <c r="O113" s="204"/>
      <c r="P113" s="204"/>
      <c r="Q113" s="204"/>
      <c r="R113" s="204"/>
    </row>
    <row r="114" spans="2:18" ht="15.75" customHeight="1" x14ac:dyDescent="0.3"/>
    <row r="115" spans="2:18" ht="15.75" customHeight="1" x14ac:dyDescent="0.3"/>
    <row r="116" spans="2:18" ht="15.75" customHeight="1" x14ac:dyDescent="0.3"/>
    <row r="117" spans="2:18" ht="15.75" customHeight="1" x14ac:dyDescent="0.3"/>
    <row r="118" spans="2:18" ht="15.75" customHeight="1" x14ac:dyDescent="0.3"/>
    <row r="119" spans="2:18" ht="15.75" customHeight="1" x14ac:dyDescent="0.3"/>
    <row r="120" spans="2:18" ht="15.75" customHeight="1" x14ac:dyDescent="0.3"/>
    <row r="121" spans="2:18" ht="15.75" customHeight="1" x14ac:dyDescent="0.3"/>
    <row r="122" spans="2:18" ht="15.75" customHeight="1" x14ac:dyDescent="0.3"/>
    <row r="123" spans="2:18" ht="15.75" customHeight="1" x14ac:dyDescent="0.3"/>
    <row r="124" spans="2:18" ht="15.75" customHeight="1" x14ac:dyDescent="0.3"/>
    <row r="125" spans="2:18" ht="15.75" customHeight="1" x14ac:dyDescent="0.3"/>
    <row r="126" spans="2:18" ht="15.75" customHeight="1" x14ac:dyDescent="0.3"/>
    <row r="127" spans="2:18" ht="15.75" customHeight="1" x14ac:dyDescent="0.3"/>
    <row r="128" spans="2:1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sheetData>
  <mergeCells count="197">
    <mergeCell ref="C25:J25"/>
    <mergeCell ref="D26:J26"/>
    <mergeCell ref="E28:J28"/>
    <mergeCell ref="E29:J29"/>
    <mergeCell ref="E30:J30"/>
    <mergeCell ref="B45:J45"/>
    <mergeCell ref="B40:J40"/>
    <mergeCell ref="K40:R40"/>
    <mergeCell ref="K41:R41"/>
    <mergeCell ref="B42:J42"/>
    <mergeCell ref="K42:R42"/>
    <mergeCell ref="K43:R43"/>
    <mergeCell ref="E31:J31"/>
    <mergeCell ref="E32:J32"/>
    <mergeCell ref="E33:J33"/>
    <mergeCell ref="E34:J34"/>
    <mergeCell ref="K26:R39"/>
    <mergeCell ref="E35:J35"/>
    <mergeCell ref="E36:J36"/>
    <mergeCell ref="E37:J37"/>
    <mergeCell ref="E38:J38"/>
    <mergeCell ref="K51:R51"/>
    <mergeCell ref="K104:R104"/>
    <mergeCell ref="K105:R105"/>
    <mergeCell ref="K106:R106"/>
    <mergeCell ref="B58:J58"/>
    <mergeCell ref="B73:J73"/>
    <mergeCell ref="K73:R73"/>
    <mergeCell ref="B74:J74"/>
    <mergeCell ref="K74:R74"/>
    <mergeCell ref="B75:J75"/>
    <mergeCell ref="K75:R75"/>
    <mergeCell ref="B76:J76"/>
    <mergeCell ref="K76:R76"/>
    <mergeCell ref="B77:J77"/>
    <mergeCell ref="K77:R77"/>
    <mergeCell ref="K102:R102"/>
    <mergeCell ref="K103:R103"/>
    <mergeCell ref="B104:J104"/>
    <mergeCell ref="B105:J105"/>
    <mergeCell ref="B106:J106"/>
    <mergeCell ref="B78:J78"/>
    <mergeCell ref="K78:R78"/>
    <mergeCell ref="K100:R100"/>
    <mergeCell ref="K99:R99"/>
    <mergeCell ref="K101:R101"/>
    <mergeCell ref="B88:D88"/>
    <mergeCell ref="F88:J88"/>
    <mergeCell ref="B89:D89"/>
    <mergeCell ref="F89:J89"/>
    <mergeCell ref="B79:J79"/>
    <mergeCell ref="K79:R79"/>
    <mergeCell ref="K90:R90"/>
    <mergeCell ref="K91:R96"/>
    <mergeCell ref="B97:J97"/>
    <mergeCell ref="K97:R97"/>
    <mergeCell ref="B98:J98"/>
    <mergeCell ref="B49:J49"/>
    <mergeCell ref="B52:J52"/>
    <mergeCell ref="B54:J54"/>
    <mergeCell ref="B107:J107"/>
    <mergeCell ref="B60:J60"/>
    <mergeCell ref="B63:J63"/>
    <mergeCell ref="B64:J64"/>
    <mergeCell ref="B84:D84"/>
    <mergeCell ref="F84:J84"/>
    <mergeCell ref="B85:D85"/>
    <mergeCell ref="B86:D86"/>
    <mergeCell ref="F86:J86"/>
    <mergeCell ref="B91:D91"/>
    <mergeCell ref="F91:J91"/>
    <mergeCell ref="B100:J100"/>
    <mergeCell ref="B99:J99"/>
    <mergeCell ref="B101:J101"/>
    <mergeCell ref="B102:J102"/>
    <mergeCell ref="B103:J103"/>
    <mergeCell ref="B51:J51"/>
    <mergeCell ref="F82:J82"/>
    <mergeCell ref="B83:D83"/>
    <mergeCell ref="F83:J83"/>
    <mergeCell ref="K80:R80"/>
    <mergeCell ref="B81:D81"/>
    <mergeCell ref="F81:J81"/>
    <mergeCell ref="B82:D82"/>
    <mergeCell ref="B69:J69"/>
    <mergeCell ref="B70:J70"/>
    <mergeCell ref="B71:J71"/>
    <mergeCell ref="B72:J72"/>
    <mergeCell ref="K81:R89"/>
    <mergeCell ref="B87:D87"/>
    <mergeCell ref="F87:J87"/>
    <mergeCell ref="K72:R72"/>
    <mergeCell ref="K69:R69"/>
    <mergeCell ref="B1:R1"/>
    <mergeCell ref="B2:R2"/>
    <mergeCell ref="B14:J14"/>
    <mergeCell ref="K14:R14"/>
    <mergeCell ref="B13:J13"/>
    <mergeCell ref="K13:R13"/>
    <mergeCell ref="K12:R12"/>
    <mergeCell ref="K3:R5"/>
    <mergeCell ref="B65:J65"/>
    <mergeCell ref="K63:R63"/>
    <mergeCell ref="K64:R64"/>
    <mergeCell ref="K65:R65"/>
    <mergeCell ref="K52:R52"/>
    <mergeCell ref="B53:J53"/>
    <mergeCell ref="K60:R60"/>
    <mergeCell ref="B47:J47"/>
    <mergeCell ref="B61:J61"/>
    <mergeCell ref="K61:R61"/>
    <mergeCell ref="B62:J62"/>
    <mergeCell ref="K62:R62"/>
    <mergeCell ref="K58:R58"/>
    <mergeCell ref="B59:J59"/>
    <mergeCell ref="B57:J57"/>
    <mergeCell ref="K57:R57"/>
    <mergeCell ref="B66:J66"/>
    <mergeCell ref="K66:R66"/>
    <mergeCell ref="B67:J67"/>
    <mergeCell ref="K67:R67"/>
    <mergeCell ref="B68:J68"/>
    <mergeCell ref="K70:R70"/>
    <mergeCell ref="K71:R71"/>
    <mergeCell ref="K59:R59"/>
    <mergeCell ref="F85:J85"/>
    <mergeCell ref="C41:J41"/>
    <mergeCell ref="C43:J43"/>
    <mergeCell ref="B80:J80"/>
    <mergeCell ref="B15:J15"/>
    <mergeCell ref="K15:R15"/>
    <mergeCell ref="B3:J5"/>
    <mergeCell ref="K6:R6"/>
    <mergeCell ref="B6:J6"/>
    <mergeCell ref="B7:J7"/>
    <mergeCell ref="B8:J8"/>
    <mergeCell ref="B9:J9"/>
    <mergeCell ref="B10:J10"/>
    <mergeCell ref="B11:J11"/>
    <mergeCell ref="K7:R7"/>
    <mergeCell ref="K8:R8"/>
    <mergeCell ref="K9:R9"/>
    <mergeCell ref="K10:R10"/>
    <mergeCell ref="K11:R11"/>
    <mergeCell ref="B12:J12"/>
    <mergeCell ref="B55:J55"/>
    <mergeCell ref="B56:J56"/>
    <mergeCell ref="K53:R56"/>
    <mergeCell ref="K68:R68"/>
    <mergeCell ref="B16:J16"/>
    <mergeCell ref="K16:R16"/>
    <mergeCell ref="B17:J17"/>
    <mergeCell ref="K17:R17"/>
    <mergeCell ref="B50:J50"/>
    <mergeCell ref="K50:R50"/>
    <mergeCell ref="B18:J20"/>
    <mergeCell ref="K18:R20"/>
    <mergeCell ref="B44:J44"/>
    <mergeCell ref="K44:R44"/>
    <mergeCell ref="K45:R45"/>
    <mergeCell ref="B46:J46"/>
    <mergeCell ref="K46:R46"/>
    <mergeCell ref="B21:J21"/>
    <mergeCell ref="K21:R21"/>
    <mergeCell ref="K22:R22"/>
    <mergeCell ref="B23:J23"/>
    <mergeCell ref="K23:R23"/>
    <mergeCell ref="K24:R24"/>
    <mergeCell ref="K25:R25"/>
    <mergeCell ref="B48:J48"/>
    <mergeCell ref="K47:R47"/>
    <mergeCell ref="K48:R48"/>
    <mergeCell ref="K49:R49"/>
    <mergeCell ref="B90:J90"/>
    <mergeCell ref="B112:J112"/>
    <mergeCell ref="K112:R112"/>
    <mergeCell ref="B113:J113"/>
    <mergeCell ref="K113:R113"/>
    <mergeCell ref="K107:R107"/>
    <mergeCell ref="B108:J108"/>
    <mergeCell ref="K108:R108"/>
    <mergeCell ref="B109:J109"/>
    <mergeCell ref="K109:R109"/>
    <mergeCell ref="B110:J110"/>
    <mergeCell ref="K110:R110"/>
    <mergeCell ref="B111:J111"/>
    <mergeCell ref="K111:R111"/>
    <mergeCell ref="K98:R98"/>
    <mergeCell ref="B92:D92"/>
    <mergeCell ref="F92:J92"/>
    <mergeCell ref="B93:D93"/>
    <mergeCell ref="F93:J93"/>
    <mergeCell ref="B94:D94"/>
    <mergeCell ref="B95:D95"/>
    <mergeCell ref="F95:J95"/>
    <mergeCell ref="B96:D96"/>
    <mergeCell ref="F96:J96"/>
  </mergeCells>
  <conditionalFormatting sqref="B99:J99">
    <cfRule type="expression" dxfId="5" priority="1">
      <formula>AND($B$24="Масштабування власної справи",OR($B$99="",$B$99=0))</formula>
    </cfRule>
  </conditionalFormatting>
  <conditionalFormatting sqref="C26">
    <cfRule type="expression" dxfId="4" priority="2">
      <formula>AND(ISNUMBER(C26),OR(C26&gt;$C$39,AND($B$24="Започаткування власної справи",C26&lt;100000),AND($B$24="Масштабування власної справи",C26&lt;500000)))</formula>
    </cfRule>
  </conditionalFormatting>
  <conditionalFormatting sqref="D39">
    <cfRule type="expression" dxfId="3" priority="3">
      <formula>LEFT(D39,5)="УВАГА"</formula>
    </cfRule>
  </conditionalFormatting>
  <conditionalFormatting sqref="E34">
    <cfRule type="expression" dxfId="2" priority="4">
      <formula>LEFT(E34,5)="УВАГА"</formula>
    </cfRule>
  </conditionalFormatting>
  <conditionalFormatting sqref="E39">
    <cfRule type="expression" dxfId="1" priority="5">
      <formula>LEFT(E39,5)="УВАГА"</formula>
    </cfRule>
  </conditionalFormatting>
  <dataValidations count="10">
    <dataValidation type="list" allowBlank="1" showInputMessage="1" showErrorMessage="1" sqref="B22" xr:uid="{00000000-0002-0000-0100-000000000000}">
      <formula1>"24 місяці,36 місяців,60 місяців"</formula1>
    </dataValidation>
    <dataValidation type="list" allowBlank="1" showInputMessage="1" showErrorMessage="1" sqref="B24" xr:uid="{00000000-0002-0000-0100-000001000000}">
      <formula1>"Започаткування власної справи,Масштабування власної справи"</formula1>
    </dataValidation>
    <dataValidation type="list" allowBlank="1" showInputMessage="1" showErrorMessage="1" sqref="B43 C29" xr:uid="{00000000-0002-0000-0100-000002000000}">
      <formula1>"Платник ПДВ,Неплатник ПДВ"</formula1>
    </dataValidation>
    <dataValidation type="list" allowBlank="1" showInputMessage="1" showErrorMessage="1" sqref="B41" xr:uid="{00000000-0002-0000-0100-000003000000}">
      <formula1>"Загальна система,Спрощена система — 1 група (ФОП),Спрощена система — 2 група (ФОП),Спрощена система — 3 група,Спрощена система — 4 група (сільгосптоваровиробники)"</formula1>
    </dataValidation>
    <dataValidation type="list" allowBlank="1" showInputMessage="1" showErrorMessage="1" sqref="C30:C33 C35:C37" xr:uid="{00000000-0002-0000-0100-000004000000}">
      <formula1>"Так,Ні"</formula1>
    </dataValidation>
    <dataValidation type="whole" operator="greaterThanOrEqual" allowBlank="1" showInputMessage="1" showErrorMessage="1" sqref="B99:J99" xr:uid="{00000000-0002-0000-0100-000005000000}">
      <formula1>0</formula1>
    </dataValidation>
    <dataValidation type="decimal" operator="greaterThanOrEqual" allowBlank="1" showInputMessage="1" showErrorMessage="1" sqref="C26" xr:uid="{00000000-0002-0000-0100-000006000000}">
      <formula1>0</formula1>
    </dataValidation>
    <dataValidation type="list" sqref="C30:C37" xr:uid="{00000000-0002-0000-0100-000007000000}">
      <formula1>"Так,Ні"</formula1>
    </dataValidation>
    <dataValidation type="list" sqref="C29 B44" xr:uid="{00000000-0002-0000-0100-000008000000}">
      <formula1>"Платник ПДВ,Неплатник ПДВ"</formula1>
    </dataValidation>
    <dataValidation type="list" sqref="B42" xr:uid="{00000000-0002-0000-0100-000009000000}">
      <formula1>"Загальна система,Спрощена система — 1 група,Спрощена система — 2 група,Спрощена система — 3 група,Спрощена система — 4 група"</formula1>
    </dataValidation>
  </dataValidations>
  <pageMargins left="0.11811023622047245" right="0.11811023622047245" top="0.15748031496062992" bottom="0.15748031496062992" header="0.11811023622047245" footer="0.11811023622047245"/>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G974"/>
  <sheetViews>
    <sheetView topLeftCell="A55" zoomScale="60" zoomScaleNormal="60" workbookViewId="0">
      <selection activeCell="B78" sqref="B78"/>
    </sheetView>
  </sheetViews>
  <sheetFormatPr defaultColWidth="12.59765625" defaultRowHeight="15.6" x14ac:dyDescent="0.3"/>
  <cols>
    <col min="1" max="1" width="4.69921875" style="15" customWidth="1"/>
    <col min="2" max="2" width="50.5" style="39" customWidth="1"/>
    <col min="3" max="3" width="20.09765625" style="39" customWidth="1"/>
    <col min="4" max="4" width="17.19921875" style="39" customWidth="1"/>
    <col min="5" max="5" width="13.296875" style="39" customWidth="1"/>
    <col min="6" max="6" width="11.796875" style="39" customWidth="1"/>
    <col min="7" max="7" width="12.59765625" style="39" customWidth="1"/>
    <col min="8" max="8" width="12.796875" style="39" customWidth="1"/>
    <col min="9" max="9" width="10.19921875" style="39" customWidth="1"/>
    <col min="10" max="10" width="10.296875" style="39" customWidth="1"/>
    <col min="11" max="11" width="11" style="39" customWidth="1"/>
    <col min="12" max="12" width="11.09765625" style="39" customWidth="1"/>
    <col min="13" max="13" width="10.8984375" style="39" customWidth="1"/>
    <col min="14" max="15" width="10.3984375" style="39" customWidth="1"/>
    <col min="16" max="16" width="12.09765625" style="39" customWidth="1"/>
    <col min="17" max="17" width="9.8984375" style="39" customWidth="1"/>
    <col min="18" max="18" width="10.69921875" style="39" customWidth="1"/>
    <col min="19" max="19" width="10.296875" style="39" customWidth="1"/>
    <col min="20" max="23" width="10.09765625" style="39" customWidth="1"/>
    <col min="24" max="24" width="12.69921875" style="39" customWidth="1"/>
    <col min="25" max="25" width="12.3984375" style="39" customWidth="1"/>
    <col min="26" max="26" width="12.8984375" style="39" customWidth="1"/>
    <col min="27" max="27" width="14.3984375" style="39" customWidth="1"/>
    <col min="28" max="28" width="10.09765625" style="39" customWidth="1"/>
    <col min="29" max="29" width="11" style="39" customWidth="1"/>
    <col min="30" max="30" width="10.69921875" style="39" customWidth="1"/>
    <col min="31" max="31" width="11.796875" style="39" customWidth="1"/>
    <col min="32" max="32" width="11.09765625" style="39" customWidth="1"/>
    <col min="33" max="33" width="10.59765625" style="39" customWidth="1"/>
    <col min="34" max="34" width="11.59765625" style="39" customWidth="1"/>
    <col min="35" max="35" width="12.69921875" style="39" customWidth="1"/>
    <col min="36" max="36" width="12.59765625" style="39" customWidth="1"/>
    <col min="37" max="37" width="13.296875" style="39" customWidth="1"/>
    <col min="38" max="38" width="10.59765625" style="39" customWidth="1"/>
    <col min="39" max="39" width="11.19921875" style="39" customWidth="1"/>
    <col min="40" max="40" width="11" style="39" customWidth="1"/>
    <col min="41" max="41" width="11.3984375" style="39" customWidth="1"/>
    <col min="42" max="42" width="10.296875" style="39" customWidth="1"/>
    <col min="43" max="43" width="10.5" style="39" customWidth="1"/>
    <col min="44" max="45" width="11" style="39" customWidth="1"/>
    <col min="46" max="46" width="9.8984375" style="39" customWidth="1"/>
    <col min="47" max="47" width="10.796875" style="39" customWidth="1"/>
    <col min="48" max="48" width="10.59765625" style="39" customWidth="1"/>
    <col min="49" max="49" width="10.19921875" style="39" customWidth="1"/>
    <col min="50" max="50" width="10" style="39" customWidth="1"/>
    <col min="51" max="51" width="10.296875" style="39" customWidth="1"/>
    <col min="52" max="52" width="11.296875" style="39" customWidth="1"/>
    <col min="53" max="53" width="10.296875" style="39" customWidth="1"/>
    <col min="54" max="54" width="10.59765625" style="39" customWidth="1"/>
    <col min="55" max="55" width="11.5" style="39" customWidth="1"/>
    <col min="56" max="56" width="12.09765625" style="39" customWidth="1"/>
    <col min="57" max="57" width="10.796875" style="39" customWidth="1"/>
    <col min="58" max="58" width="11.59765625" style="39" customWidth="1"/>
    <col min="59" max="59" width="10.796875" style="39" customWidth="1"/>
    <col min="60" max="60" width="10.69921875" style="39" customWidth="1"/>
    <col min="61" max="62" width="11" style="39" customWidth="1"/>
    <col min="63" max="63" width="11.8984375" style="39" customWidth="1"/>
    <col min="64" max="64" width="10.59765625" style="39" customWidth="1"/>
    <col min="65" max="65" width="11.5" style="146" customWidth="1"/>
    <col min="66" max="85" width="7.59765625" style="15" customWidth="1"/>
    <col min="86" max="16384" width="12.59765625" style="15"/>
  </cols>
  <sheetData>
    <row r="1" spans="1:85" x14ac:dyDescent="0.3">
      <c r="A1" s="59"/>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1"/>
      <c r="BN1" s="59"/>
      <c r="BO1" s="59"/>
      <c r="BP1" s="59"/>
      <c r="BQ1" s="59"/>
      <c r="BR1" s="59"/>
      <c r="BS1" s="59"/>
      <c r="BT1" s="59"/>
      <c r="BU1" s="59"/>
      <c r="BV1" s="59"/>
      <c r="BW1" s="59"/>
      <c r="BX1" s="59"/>
      <c r="BY1" s="59"/>
      <c r="BZ1" s="59"/>
      <c r="CA1" s="59"/>
      <c r="CB1" s="59"/>
      <c r="CC1" s="59"/>
      <c r="CD1" s="59"/>
      <c r="CE1" s="59"/>
      <c r="CF1" s="59"/>
      <c r="CG1" s="59"/>
    </row>
    <row r="2" spans="1:85" ht="30.3" customHeight="1" x14ac:dyDescent="0.3">
      <c r="A2" s="62"/>
      <c r="B2" s="353" t="s">
        <v>149</v>
      </c>
      <c r="C2" s="354"/>
      <c r="D2" s="354"/>
      <c r="E2" s="63"/>
      <c r="F2" s="64"/>
      <c r="G2" s="64"/>
      <c r="H2" s="65"/>
      <c r="I2" s="64"/>
      <c r="J2" s="65"/>
      <c r="K2" s="65"/>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6"/>
      <c r="BN2" s="62"/>
      <c r="BO2" s="62"/>
      <c r="BP2" s="62"/>
      <c r="BQ2" s="62"/>
      <c r="BR2" s="62"/>
      <c r="BS2" s="62"/>
      <c r="BT2" s="62"/>
      <c r="BU2" s="62"/>
      <c r="BV2" s="62"/>
      <c r="BW2" s="62"/>
      <c r="BX2" s="62"/>
      <c r="BY2" s="62"/>
      <c r="BZ2" s="62"/>
      <c r="CA2" s="62"/>
      <c r="CB2" s="62"/>
      <c r="CC2" s="62"/>
      <c r="CD2" s="62"/>
      <c r="CE2" s="62"/>
      <c r="CF2" s="62"/>
      <c r="CG2" s="62"/>
    </row>
    <row r="3" spans="1:85" ht="18.600000000000001" customHeight="1" x14ac:dyDescent="0.3">
      <c r="A3" s="62"/>
      <c r="B3" s="67"/>
      <c r="C3" s="67"/>
      <c r="D3" s="67"/>
      <c r="F3" s="64"/>
      <c r="G3" s="64"/>
      <c r="H3" s="65"/>
      <c r="I3" s="65"/>
      <c r="J3" s="65"/>
      <c r="K3" s="65"/>
      <c r="L3" s="65"/>
      <c r="M3" s="65"/>
      <c r="N3" s="65"/>
      <c r="O3" s="65"/>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6"/>
      <c r="BN3" s="62"/>
      <c r="BO3" s="62"/>
      <c r="BP3" s="62"/>
      <c r="BQ3" s="62"/>
      <c r="BR3" s="62"/>
      <c r="BS3" s="62"/>
      <c r="BT3" s="62"/>
      <c r="BU3" s="62"/>
      <c r="BV3" s="62"/>
      <c r="BW3" s="62"/>
      <c r="BX3" s="62"/>
      <c r="BY3" s="62"/>
      <c r="BZ3" s="62"/>
      <c r="CA3" s="62"/>
      <c r="CB3" s="62"/>
      <c r="CC3" s="62"/>
      <c r="CD3" s="62"/>
      <c r="CE3" s="62"/>
      <c r="CF3" s="62"/>
      <c r="CG3" s="62"/>
    </row>
    <row r="4" spans="1:85" ht="16.05" customHeight="1" x14ac:dyDescent="0.3">
      <c r="A4" s="68" t="s">
        <v>66</v>
      </c>
      <c r="B4" s="355" t="s">
        <v>150</v>
      </c>
      <c r="C4" s="355"/>
      <c r="D4" s="271" t="s">
        <v>151</v>
      </c>
      <c r="E4" s="271"/>
      <c r="F4" s="271"/>
      <c r="G4" s="356"/>
      <c r="H4" s="356"/>
      <c r="I4" s="356"/>
      <c r="J4" s="69"/>
      <c r="K4" s="69"/>
      <c r="L4" s="69"/>
      <c r="M4" s="69"/>
      <c r="N4" s="65"/>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6"/>
      <c r="BN4" s="62"/>
      <c r="BO4" s="62"/>
      <c r="BP4" s="62"/>
      <c r="BQ4" s="62"/>
      <c r="BR4" s="62"/>
      <c r="BS4" s="62"/>
      <c r="BT4" s="62"/>
      <c r="BU4" s="62"/>
      <c r="BV4" s="62"/>
      <c r="BW4" s="62"/>
      <c r="BX4" s="62"/>
      <c r="BY4" s="62"/>
      <c r="BZ4" s="62"/>
      <c r="CA4" s="62"/>
      <c r="CB4" s="62"/>
      <c r="CC4" s="62"/>
      <c r="CD4" s="62"/>
      <c r="CE4" s="62"/>
      <c r="CF4" s="62"/>
      <c r="CG4" s="62"/>
    </row>
    <row r="5" spans="1:85" ht="15.6" customHeight="1" x14ac:dyDescent="0.3">
      <c r="A5" s="62"/>
      <c r="B5" s="67"/>
      <c r="C5" s="67"/>
      <c r="D5" s="67"/>
      <c r="E5" s="63"/>
      <c r="F5" s="64"/>
      <c r="G5" s="64"/>
      <c r="H5" s="65"/>
      <c r="I5" s="65"/>
      <c r="J5" s="65"/>
      <c r="K5" s="65"/>
      <c r="L5" s="65"/>
      <c r="M5" s="65"/>
      <c r="N5" s="65"/>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6"/>
      <c r="BN5" s="62"/>
      <c r="BO5" s="62"/>
      <c r="BP5" s="62"/>
      <c r="BQ5" s="62"/>
      <c r="BR5" s="62"/>
      <c r="BS5" s="62"/>
      <c r="BT5" s="62"/>
      <c r="BU5" s="62"/>
      <c r="BV5" s="62"/>
      <c r="BW5" s="62"/>
      <c r="BX5" s="62"/>
      <c r="BY5" s="62"/>
      <c r="BZ5" s="62"/>
      <c r="CA5" s="62"/>
      <c r="CB5" s="62"/>
      <c r="CC5" s="62"/>
      <c r="CD5" s="62"/>
      <c r="CE5" s="62"/>
      <c r="CF5" s="62"/>
      <c r="CG5" s="62"/>
    </row>
    <row r="6" spans="1:85" ht="15.6" customHeight="1" x14ac:dyDescent="0.3">
      <c r="A6" s="59"/>
      <c r="B6" s="355" t="s">
        <v>152</v>
      </c>
      <c r="C6" s="355"/>
      <c r="D6" s="355"/>
      <c r="E6" s="355"/>
      <c r="F6" s="355"/>
      <c r="G6" s="355"/>
      <c r="H6" s="355"/>
      <c r="I6" s="355"/>
      <c r="J6" s="355"/>
      <c r="K6" s="355"/>
      <c r="L6" s="355"/>
      <c r="M6" s="355"/>
      <c r="O6" s="64"/>
      <c r="P6" s="64"/>
      <c r="Q6" s="64"/>
      <c r="R6" s="64"/>
      <c r="S6" s="64"/>
      <c r="T6" s="64"/>
      <c r="U6" s="64"/>
      <c r="V6" s="64"/>
      <c r="BM6" s="70"/>
      <c r="BN6" s="71"/>
      <c r="BO6" s="59"/>
      <c r="BP6" s="62"/>
      <c r="BQ6" s="62"/>
      <c r="BR6" s="62"/>
      <c r="BS6" s="62"/>
      <c r="BT6" s="62"/>
      <c r="BU6" s="59"/>
      <c r="BV6" s="59"/>
      <c r="BW6" s="59"/>
      <c r="BX6" s="59"/>
      <c r="BY6" s="59"/>
      <c r="BZ6" s="59"/>
      <c r="CA6" s="59"/>
      <c r="CB6" s="59"/>
      <c r="CC6" s="59"/>
      <c r="CD6" s="59"/>
      <c r="CE6" s="59"/>
      <c r="CF6" s="59"/>
      <c r="CG6" s="59"/>
    </row>
    <row r="7" spans="1:85" ht="16.8" customHeight="1" x14ac:dyDescent="0.3">
      <c r="A7" s="59"/>
      <c r="B7" s="355"/>
      <c r="C7" s="355"/>
      <c r="D7" s="355"/>
      <c r="E7" s="355"/>
      <c r="F7" s="355"/>
      <c r="G7" s="355"/>
      <c r="H7" s="355"/>
      <c r="I7" s="355"/>
      <c r="J7" s="355"/>
      <c r="K7" s="355"/>
      <c r="L7" s="355"/>
      <c r="M7" s="355"/>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3"/>
      <c r="BN7" s="71"/>
      <c r="BO7" s="59"/>
      <c r="BP7" s="62"/>
      <c r="BQ7" s="62"/>
      <c r="BR7" s="62"/>
      <c r="BS7" s="62"/>
      <c r="BT7" s="62"/>
      <c r="BU7" s="59"/>
      <c r="BV7" s="59"/>
      <c r="BW7" s="59"/>
      <c r="BX7" s="59"/>
      <c r="BY7" s="59"/>
      <c r="BZ7" s="59"/>
      <c r="CA7" s="59"/>
      <c r="CB7" s="59"/>
      <c r="CC7" s="59"/>
      <c r="CD7" s="59"/>
      <c r="CE7" s="59"/>
      <c r="CF7" s="59"/>
      <c r="CG7" s="59"/>
    </row>
    <row r="8" spans="1:85" ht="18" customHeight="1" x14ac:dyDescent="0.3">
      <c r="A8" s="59"/>
      <c r="B8" s="355"/>
      <c r="C8" s="355"/>
      <c r="D8" s="355"/>
      <c r="E8" s="355"/>
      <c r="F8" s="355"/>
      <c r="G8" s="355"/>
      <c r="H8" s="355"/>
      <c r="I8" s="355"/>
      <c r="J8" s="355"/>
      <c r="K8" s="355"/>
      <c r="L8" s="355"/>
      <c r="M8" s="355"/>
      <c r="AW8" s="74"/>
      <c r="AX8" s="74"/>
      <c r="AY8" s="74"/>
      <c r="AZ8" s="74"/>
      <c r="BA8" s="74"/>
      <c r="BB8" s="74"/>
      <c r="BC8" s="74"/>
      <c r="BD8" s="74"/>
      <c r="BE8" s="74"/>
      <c r="BF8" s="74"/>
      <c r="BG8" s="74"/>
      <c r="BH8" s="74"/>
      <c r="BI8" s="74"/>
      <c r="BJ8" s="74"/>
      <c r="BK8" s="74"/>
      <c r="BL8" s="74"/>
      <c r="BM8" s="73"/>
      <c r="BN8" s="71"/>
      <c r="BO8" s="59"/>
      <c r="BP8" s="62"/>
      <c r="BQ8" s="62"/>
      <c r="BR8" s="62"/>
      <c r="BS8" s="62"/>
      <c r="BT8" s="62"/>
      <c r="BU8" s="59"/>
      <c r="BV8" s="59"/>
      <c r="BW8" s="59"/>
      <c r="BX8" s="59"/>
      <c r="BY8" s="59"/>
      <c r="BZ8" s="59"/>
      <c r="CA8" s="59"/>
      <c r="CB8" s="59"/>
      <c r="CC8" s="59"/>
      <c r="CD8" s="59"/>
      <c r="CE8" s="59"/>
      <c r="CF8" s="59"/>
      <c r="CG8" s="59"/>
    </row>
    <row r="9" spans="1:85" ht="19.2" customHeight="1" x14ac:dyDescent="0.3">
      <c r="A9" s="59"/>
      <c r="B9" s="75"/>
      <c r="C9" s="75"/>
      <c r="D9" s="76"/>
      <c r="E9" s="76"/>
      <c r="F9" s="76"/>
      <c r="G9" s="77"/>
      <c r="H9" s="75"/>
      <c r="I9" s="77"/>
      <c r="J9" s="76"/>
      <c r="K9" s="76"/>
      <c r="L9" s="76"/>
      <c r="M9" s="76"/>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9"/>
      <c r="BN9" s="71"/>
      <c r="BO9" s="59"/>
      <c r="BP9" s="62"/>
      <c r="BQ9" s="62"/>
      <c r="BR9" s="62"/>
      <c r="BS9" s="62"/>
      <c r="BT9" s="62"/>
      <c r="BU9" s="59"/>
      <c r="BV9" s="59"/>
      <c r="BW9" s="59"/>
      <c r="BX9" s="59"/>
      <c r="BY9" s="59"/>
      <c r="BZ9" s="59"/>
      <c r="CA9" s="59"/>
      <c r="CB9" s="59"/>
      <c r="CC9" s="59"/>
      <c r="CD9" s="59"/>
      <c r="CE9" s="59"/>
      <c r="CF9" s="59"/>
      <c r="CG9" s="59"/>
    </row>
    <row r="10" spans="1:85" ht="14.55" customHeight="1" x14ac:dyDescent="0.3">
      <c r="A10" s="59"/>
      <c r="B10" s="80" t="s">
        <v>153</v>
      </c>
      <c r="C10" s="81">
        <f>'Бізнес план'!$C$26</f>
        <v>0</v>
      </c>
      <c r="D10" s="76"/>
      <c r="E10" s="76"/>
      <c r="F10" s="76"/>
      <c r="G10" s="76"/>
      <c r="H10" s="76"/>
      <c r="I10" s="76"/>
      <c r="J10" s="76"/>
      <c r="K10" s="76"/>
      <c r="L10" s="76"/>
      <c r="M10" s="76"/>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6"/>
      <c r="BN10" s="71"/>
      <c r="BO10" s="59"/>
      <c r="BP10" s="62"/>
      <c r="BQ10" s="62"/>
      <c r="BR10" s="62"/>
      <c r="BS10" s="62"/>
      <c r="BT10" s="62"/>
      <c r="BU10" s="59"/>
      <c r="BV10" s="59"/>
      <c r="BW10" s="59"/>
      <c r="BX10" s="59"/>
      <c r="BY10" s="59"/>
      <c r="BZ10" s="59"/>
      <c r="CA10" s="59"/>
      <c r="CB10" s="59"/>
      <c r="CC10" s="59"/>
      <c r="CD10" s="59"/>
      <c r="CE10" s="59"/>
      <c r="CF10" s="59"/>
      <c r="CG10" s="59"/>
    </row>
    <row r="11" spans="1:85" ht="16.05" customHeight="1" x14ac:dyDescent="0.3">
      <c r="A11" s="59"/>
      <c r="B11" s="82" t="s">
        <v>154</v>
      </c>
      <c r="C11" s="83" t="str">
        <f>'Бізнес план'!B22</f>
        <v>24 місяці</v>
      </c>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6"/>
      <c r="BN11" s="71"/>
      <c r="BO11" s="59"/>
      <c r="BP11" s="62"/>
      <c r="BQ11" s="62"/>
      <c r="BR11" s="62"/>
      <c r="BS11" s="62"/>
      <c r="BT11" s="62"/>
      <c r="BU11" s="59"/>
      <c r="BV11" s="59"/>
      <c r="BW11" s="59"/>
      <c r="BX11" s="59"/>
      <c r="BY11" s="59"/>
      <c r="BZ11" s="59"/>
      <c r="CA11" s="59"/>
      <c r="CB11" s="59"/>
      <c r="CC11" s="59"/>
      <c r="CD11" s="59"/>
      <c r="CE11" s="59"/>
      <c r="CF11" s="59"/>
      <c r="CG11" s="59"/>
    </row>
    <row r="12" spans="1:85" ht="46.8" customHeight="1" x14ac:dyDescent="0.3">
      <c r="A12" s="59"/>
      <c r="B12" s="357" t="s">
        <v>155</v>
      </c>
      <c r="C12" s="357"/>
      <c r="D12" s="358"/>
      <c r="E12" s="350" t="s">
        <v>156</v>
      </c>
      <c r="F12" s="351"/>
      <c r="G12" s="351"/>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71"/>
      <c r="BO12" s="59"/>
      <c r="BP12" s="62"/>
      <c r="BQ12" s="62"/>
      <c r="BR12" s="62"/>
      <c r="BS12" s="62"/>
      <c r="BT12" s="62"/>
      <c r="BU12" s="59"/>
      <c r="BV12" s="59"/>
      <c r="BW12" s="59"/>
      <c r="BX12" s="59"/>
      <c r="BY12" s="59"/>
      <c r="BZ12" s="59"/>
      <c r="CA12" s="59"/>
      <c r="CB12" s="59"/>
      <c r="CC12" s="59"/>
      <c r="CD12" s="59"/>
      <c r="CE12" s="59"/>
      <c r="CF12" s="59"/>
      <c r="CG12" s="59"/>
    </row>
    <row r="13" spans="1:85" ht="57.9" customHeight="1" x14ac:dyDescent="0.3">
      <c r="A13" s="59"/>
      <c r="B13" s="84" t="s">
        <v>157</v>
      </c>
      <c r="C13" s="85" t="s">
        <v>158</v>
      </c>
      <c r="D13" s="86" t="s">
        <v>159</v>
      </c>
      <c r="E13" s="87">
        <v>1</v>
      </c>
      <c r="F13" s="87">
        <v>2</v>
      </c>
      <c r="G13" s="87">
        <v>3</v>
      </c>
      <c r="H13" s="87">
        <v>4</v>
      </c>
      <c r="I13" s="87">
        <v>5</v>
      </c>
      <c r="J13" s="87">
        <v>6</v>
      </c>
      <c r="K13" s="87">
        <v>7</v>
      </c>
      <c r="L13" s="87">
        <v>8</v>
      </c>
      <c r="M13" s="87">
        <v>9</v>
      </c>
      <c r="N13" s="87">
        <v>10</v>
      </c>
      <c r="O13" s="87">
        <v>11</v>
      </c>
      <c r="P13" s="87">
        <v>12</v>
      </c>
      <c r="Q13" s="87">
        <v>13</v>
      </c>
      <c r="R13" s="87">
        <v>14</v>
      </c>
      <c r="S13" s="87">
        <v>15</v>
      </c>
      <c r="T13" s="87">
        <v>16</v>
      </c>
      <c r="U13" s="87">
        <v>17</v>
      </c>
      <c r="V13" s="87">
        <v>18</v>
      </c>
      <c r="W13" s="87">
        <v>19</v>
      </c>
      <c r="X13" s="87">
        <v>20</v>
      </c>
      <c r="Y13" s="87">
        <v>21</v>
      </c>
      <c r="Z13" s="87">
        <v>22</v>
      </c>
      <c r="AA13" s="87">
        <v>23</v>
      </c>
      <c r="AB13" s="87">
        <v>24</v>
      </c>
      <c r="AC13" s="87">
        <v>25</v>
      </c>
      <c r="AD13" s="87">
        <v>26</v>
      </c>
      <c r="AE13" s="87">
        <v>27</v>
      </c>
      <c r="AF13" s="87">
        <v>28</v>
      </c>
      <c r="AG13" s="87">
        <v>29</v>
      </c>
      <c r="AH13" s="87">
        <v>30</v>
      </c>
      <c r="AI13" s="87">
        <v>31</v>
      </c>
      <c r="AJ13" s="87">
        <v>32</v>
      </c>
      <c r="AK13" s="87">
        <v>33</v>
      </c>
      <c r="AL13" s="87">
        <v>34</v>
      </c>
      <c r="AM13" s="87">
        <v>35</v>
      </c>
      <c r="AN13" s="87">
        <v>36</v>
      </c>
      <c r="AO13" s="87">
        <v>37</v>
      </c>
      <c r="AP13" s="87">
        <v>38</v>
      </c>
      <c r="AQ13" s="87">
        <v>39</v>
      </c>
      <c r="AR13" s="87">
        <v>40</v>
      </c>
      <c r="AS13" s="87">
        <v>41</v>
      </c>
      <c r="AT13" s="87">
        <v>42</v>
      </c>
      <c r="AU13" s="87">
        <v>43</v>
      </c>
      <c r="AV13" s="87">
        <v>44</v>
      </c>
      <c r="AW13" s="87">
        <v>45</v>
      </c>
      <c r="AX13" s="87">
        <v>46</v>
      </c>
      <c r="AY13" s="87">
        <v>47</v>
      </c>
      <c r="AZ13" s="87">
        <v>48</v>
      </c>
      <c r="BA13" s="87">
        <v>49</v>
      </c>
      <c r="BB13" s="87">
        <v>50</v>
      </c>
      <c r="BC13" s="87">
        <v>51</v>
      </c>
      <c r="BD13" s="87">
        <v>52</v>
      </c>
      <c r="BE13" s="87">
        <v>53</v>
      </c>
      <c r="BF13" s="87">
        <v>54</v>
      </c>
      <c r="BG13" s="87">
        <v>55</v>
      </c>
      <c r="BH13" s="87">
        <v>56</v>
      </c>
      <c r="BI13" s="87">
        <v>57</v>
      </c>
      <c r="BJ13" s="87">
        <v>58</v>
      </c>
      <c r="BK13" s="87">
        <v>59</v>
      </c>
      <c r="BL13" s="87">
        <v>60</v>
      </c>
      <c r="BM13" s="88" t="s">
        <v>160</v>
      </c>
      <c r="BN13" s="71"/>
      <c r="BO13" s="59"/>
      <c r="BP13" s="62"/>
      <c r="BQ13" s="62"/>
      <c r="BR13" s="62"/>
      <c r="BS13" s="62"/>
      <c r="BT13" s="62"/>
      <c r="BU13" s="59"/>
      <c r="BV13" s="59"/>
      <c r="BW13" s="59"/>
      <c r="BX13" s="59"/>
      <c r="BY13" s="59"/>
      <c r="BZ13" s="59"/>
      <c r="CA13" s="59"/>
      <c r="CB13" s="59"/>
      <c r="CC13" s="59"/>
      <c r="CD13" s="59"/>
      <c r="CE13" s="59"/>
      <c r="CF13" s="59"/>
      <c r="CG13" s="59"/>
    </row>
    <row r="14" spans="1:85" ht="22.5" customHeight="1" x14ac:dyDescent="0.3">
      <c r="A14" s="59"/>
      <c r="B14" s="89" t="s">
        <v>161</v>
      </c>
      <c r="C14" s="90"/>
      <c r="D14" s="91">
        <v>0</v>
      </c>
      <c r="E14" s="151">
        <f>$C$10</f>
        <v>0</v>
      </c>
      <c r="F14" s="92" t="s">
        <v>162</v>
      </c>
      <c r="G14" s="92" t="s">
        <v>162</v>
      </c>
      <c r="H14" s="92" t="s">
        <v>162</v>
      </c>
      <c r="I14" s="92" t="s">
        <v>162</v>
      </c>
      <c r="J14" s="92" t="s">
        <v>162</v>
      </c>
      <c r="K14" s="92" t="s">
        <v>162</v>
      </c>
      <c r="L14" s="92" t="s">
        <v>162</v>
      </c>
      <c r="M14" s="92" t="s">
        <v>162</v>
      </c>
      <c r="N14" s="92" t="s">
        <v>162</v>
      </c>
      <c r="O14" s="92" t="s">
        <v>162</v>
      </c>
      <c r="P14" s="92" t="s">
        <v>162</v>
      </c>
      <c r="Q14" s="92" t="s">
        <v>162</v>
      </c>
      <c r="R14" s="92" t="s">
        <v>162</v>
      </c>
      <c r="S14" s="92" t="s">
        <v>162</v>
      </c>
      <c r="T14" s="92" t="s">
        <v>162</v>
      </c>
      <c r="U14" s="92" t="s">
        <v>162</v>
      </c>
      <c r="V14" s="92" t="s">
        <v>162</v>
      </c>
      <c r="W14" s="92" t="s">
        <v>162</v>
      </c>
      <c r="X14" s="92" t="s">
        <v>162</v>
      </c>
      <c r="Y14" s="92" t="s">
        <v>162</v>
      </c>
      <c r="Z14" s="92" t="s">
        <v>162</v>
      </c>
      <c r="AA14" s="92" t="s">
        <v>162</v>
      </c>
      <c r="AB14" s="92" t="s">
        <v>162</v>
      </c>
      <c r="AC14" s="92" t="s">
        <v>162</v>
      </c>
      <c r="AD14" s="92" t="s">
        <v>162</v>
      </c>
      <c r="AE14" s="92" t="s">
        <v>162</v>
      </c>
      <c r="AF14" s="92" t="s">
        <v>162</v>
      </c>
      <c r="AG14" s="92" t="s">
        <v>162</v>
      </c>
      <c r="AH14" s="92" t="s">
        <v>162</v>
      </c>
      <c r="AI14" s="92" t="s">
        <v>162</v>
      </c>
      <c r="AJ14" s="92" t="s">
        <v>162</v>
      </c>
      <c r="AK14" s="92" t="s">
        <v>162</v>
      </c>
      <c r="AL14" s="92" t="s">
        <v>162</v>
      </c>
      <c r="AM14" s="92" t="s">
        <v>162</v>
      </c>
      <c r="AN14" s="92" t="s">
        <v>162</v>
      </c>
      <c r="AO14" s="92" t="s">
        <v>162</v>
      </c>
      <c r="AP14" s="92" t="s">
        <v>162</v>
      </c>
      <c r="AQ14" s="92" t="s">
        <v>162</v>
      </c>
      <c r="AR14" s="92" t="s">
        <v>162</v>
      </c>
      <c r="AS14" s="92" t="s">
        <v>162</v>
      </c>
      <c r="AT14" s="92" t="s">
        <v>162</v>
      </c>
      <c r="AU14" s="92" t="s">
        <v>162</v>
      </c>
      <c r="AV14" s="92" t="s">
        <v>162</v>
      </c>
      <c r="AW14" s="92" t="s">
        <v>162</v>
      </c>
      <c r="AX14" s="92" t="s">
        <v>162</v>
      </c>
      <c r="AY14" s="92" t="s">
        <v>162</v>
      </c>
      <c r="AZ14" s="92" t="s">
        <v>162</v>
      </c>
      <c r="BA14" s="92" t="s">
        <v>162</v>
      </c>
      <c r="BB14" s="92" t="s">
        <v>162</v>
      </c>
      <c r="BC14" s="92" t="s">
        <v>162</v>
      </c>
      <c r="BD14" s="92" t="s">
        <v>162</v>
      </c>
      <c r="BE14" s="92" t="s">
        <v>162</v>
      </c>
      <c r="BF14" s="92" t="s">
        <v>162</v>
      </c>
      <c r="BG14" s="92" t="s">
        <v>162</v>
      </c>
      <c r="BH14" s="92" t="s">
        <v>162</v>
      </c>
      <c r="BI14" s="92" t="s">
        <v>162</v>
      </c>
      <c r="BJ14" s="92" t="s">
        <v>162</v>
      </c>
      <c r="BK14" s="92" t="s">
        <v>162</v>
      </c>
      <c r="BL14" s="93" t="s">
        <v>162</v>
      </c>
      <c r="BM14" s="94">
        <f>IF($C$11="24 місяці",SUM(E14:AB14),IF($C$11="36 місяців",SUM(E14:AN14),SUM(E14:BL14)))</f>
        <v>0</v>
      </c>
      <c r="BN14" s="71"/>
      <c r="BO14" s="59"/>
      <c r="BP14" s="62"/>
      <c r="BQ14" s="62"/>
      <c r="BR14" s="62"/>
      <c r="BS14" s="62"/>
      <c r="BT14" s="62"/>
      <c r="BU14" s="59"/>
      <c r="BV14" s="59"/>
      <c r="BW14" s="59"/>
      <c r="BX14" s="59"/>
      <c r="BY14" s="59"/>
      <c r="BZ14" s="59"/>
      <c r="CA14" s="59"/>
      <c r="CB14" s="59"/>
      <c r="CC14" s="59"/>
      <c r="CD14" s="59"/>
      <c r="CE14" s="59"/>
      <c r="CF14" s="59"/>
      <c r="CG14" s="59"/>
    </row>
    <row r="15" spans="1:85" ht="24.9" customHeight="1" x14ac:dyDescent="0.3">
      <c r="A15" s="59"/>
      <c r="B15" s="95" t="s">
        <v>163</v>
      </c>
      <c r="C15" s="90"/>
      <c r="D15" s="96">
        <v>0</v>
      </c>
      <c r="E15" s="94">
        <v>0</v>
      </c>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7"/>
      <c r="BM15" s="152">
        <f>IF($C$11="24 місяці",SUM(E15:AB15),IF($C$11="36 місяців",SUM(E15:AN15),SUM(E15:BL15)))</f>
        <v>0</v>
      </c>
      <c r="BN15" s="71"/>
      <c r="BO15" s="59"/>
      <c r="BP15" s="62"/>
      <c r="BQ15" s="62"/>
      <c r="BR15" s="62"/>
      <c r="BS15" s="62"/>
      <c r="BT15" s="62"/>
      <c r="BU15" s="59"/>
      <c r="BV15" s="59"/>
      <c r="BW15" s="59"/>
      <c r="BX15" s="59"/>
      <c r="BY15" s="59"/>
      <c r="BZ15" s="59"/>
      <c r="CA15" s="59"/>
      <c r="CB15" s="59"/>
      <c r="CC15" s="59"/>
      <c r="CD15" s="59"/>
      <c r="CE15" s="59"/>
      <c r="CF15" s="59"/>
      <c r="CG15" s="59"/>
    </row>
    <row r="16" spans="1:85" ht="70.05" customHeight="1" x14ac:dyDescent="0.3">
      <c r="A16" s="59"/>
      <c r="B16" s="98" t="s">
        <v>164</v>
      </c>
      <c r="C16" s="99"/>
      <c r="D16" s="100"/>
      <c r="E16" s="101">
        <v>0</v>
      </c>
      <c r="F16" s="101">
        <v>0</v>
      </c>
      <c r="G16" s="101">
        <v>0</v>
      </c>
      <c r="H16" s="101">
        <v>0</v>
      </c>
      <c r="I16" s="101">
        <v>0</v>
      </c>
      <c r="J16" s="101">
        <v>0</v>
      </c>
      <c r="K16" s="101">
        <v>0</v>
      </c>
      <c r="L16" s="101">
        <v>0</v>
      </c>
      <c r="M16" s="101">
        <v>0</v>
      </c>
      <c r="N16" s="101">
        <v>0</v>
      </c>
      <c r="O16" s="101">
        <v>0</v>
      </c>
      <c r="P16" s="101">
        <v>0</v>
      </c>
      <c r="Q16" s="101">
        <v>0</v>
      </c>
      <c r="R16" s="101">
        <v>0</v>
      </c>
      <c r="S16" s="101">
        <v>0</v>
      </c>
      <c r="T16" s="101">
        <v>0</v>
      </c>
      <c r="U16" s="101">
        <v>0</v>
      </c>
      <c r="V16" s="101">
        <v>0</v>
      </c>
      <c r="W16" s="101">
        <v>0</v>
      </c>
      <c r="X16" s="101">
        <v>0</v>
      </c>
      <c r="Y16" s="101">
        <v>0</v>
      </c>
      <c r="Z16" s="101">
        <v>0</v>
      </c>
      <c r="AA16" s="101">
        <v>0</v>
      </c>
      <c r="AB16" s="101">
        <v>0</v>
      </c>
      <c r="AC16" s="101">
        <v>0</v>
      </c>
      <c r="AD16" s="101">
        <v>0</v>
      </c>
      <c r="AE16" s="101">
        <v>0</v>
      </c>
      <c r="AF16" s="101">
        <v>0</v>
      </c>
      <c r="AG16" s="101">
        <v>0</v>
      </c>
      <c r="AH16" s="101">
        <v>0</v>
      </c>
      <c r="AI16" s="101">
        <v>0</v>
      </c>
      <c r="AJ16" s="101">
        <v>0</v>
      </c>
      <c r="AK16" s="101">
        <v>0</v>
      </c>
      <c r="AL16" s="101">
        <v>0</v>
      </c>
      <c r="AM16" s="101">
        <v>0</v>
      </c>
      <c r="AN16" s="101">
        <v>0</v>
      </c>
      <c r="AO16" s="101">
        <v>0</v>
      </c>
      <c r="AP16" s="101">
        <v>0</v>
      </c>
      <c r="AQ16" s="101">
        <v>0</v>
      </c>
      <c r="AR16" s="101">
        <v>0</v>
      </c>
      <c r="AS16" s="101">
        <v>0</v>
      </c>
      <c r="AT16" s="101">
        <v>0</v>
      </c>
      <c r="AU16" s="101">
        <v>0</v>
      </c>
      <c r="AV16" s="101">
        <v>0</v>
      </c>
      <c r="AW16" s="101">
        <v>0</v>
      </c>
      <c r="AX16" s="101">
        <v>0</v>
      </c>
      <c r="AY16" s="101">
        <v>0</v>
      </c>
      <c r="AZ16" s="101">
        <v>0</v>
      </c>
      <c r="BA16" s="101">
        <v>0</v>
      </c>
      <c r="BB16" s="101">
        <v>0</v>
      </c>
      <c r="BC16" s="101">
        <v>0</v>
      </c>
      <c r="BD16" s="101">
        <v>0</v>
      </c>
      <c r="BE16" s="101">
        <v>0</v>
      </c>
      <c r="BF16" s="101">
        <v>0</v>
      </c>
      <c r="BG16" s="101">
        <v>0</v>
      </c>
      <c r="BH16" s="101">
        <v>0</v>
      </c>
      <c r="BI16" s="101">
        <v>0</v>
      </c>
      <c r="BJ16" s="101">
        <v>0</v>
      </c>
      <c r="BK16" s="101">
        <v>0</v>
      </c>
      <c r="BL16" s="102">
        <v>0</v>
      </c>
      <c r="BM16" s="94">
        <f>IF($C$11="24 місяці",SUM(E16:AB16),IF($C$11="36 місяців",SUM(E16:AN16),SUM(E16:BL16)))</f>
        <v>0</v>
      </c>
      <c r="BN16" s="59"/>
      <c r="BO16" s="59"/>
      <c r="BP16" s="59"/>
      <c r="BQ16" s="59"/>
      <c r="BR16" s="59"/>
      <c r="BS16" s="59"/>
      <c r="BT16" s="59"/>
      <c r="BU16" s="59"/>
      <c r="BV16" s="59"/>
      <c r="BW16" s="59"/>
      <c r="BX16" s="59"/>
      <c r="BY16" s="59"/>
      <c r="BZ16" s="59"/>
      <c r="CA16" s="59"/>
      <c r="CB16" s="59"/>
      <c r="CC16" s="59"/>
      <c r="CD16" s="59"/>
      <c r="CE16" s="59"/>
      <c r="CF16" s="59"/>
      <c r="CG16" s="59"/>
    </row>
    <row r="17" spans="1:85" ht="43.2" customHeight="1" x14ac:dyDescent="0.3">
      <c r="A17" s="59"/>
      <c r="B17" s="98" t="s">
        <v>165</v>
      </c>
      <c r="C17" s="99"/>
      <c r="D17" s="100"/>
      <c r="E17" s="100">
        <v>0</v>
      </c>
      <c r="F17" s="100">
        <v>0</v>
      </c>
      <c r="G17" s="100">
        <v>0</v>
      </c>
      <c r="H17" s="100">
        <v>0</v>
      </c>
      <c r="I17" s="100">
        <v>0</v>
      </c>
      <c r="J17" s="100">
        <v>0</v>
      </c>
      <c r="K17" s="100">
        <v>0</v>
      </c>
      <c r="L17" s="100">
        <v>0</v>
      </c>
      <c r="M17" s="100">
        <v>0</v>
      </c>
      <c r="N17" s="100">
        <v>0</v>
      </c>
      <c r="O17" s="100">
        <v>0</v>
      </c>
      <c r="P17" s="100">
        <v>0</v>
      </c>
      <c r="Q17" s="100">
        <v>0</v>
      </c>
      <c r="R17" s="100">
        <v>0</v>
      </c>
      <c r="S17" s="100">
        <v>0</v>
      </c>
      <c r="T17" s="100">
        <v>0</v>
      </c>
      <c r="U17" s="100">
        <v>0</v>
      </c>
      <c r="V17" s="100">
        <v>0</v>
      </c>
      <c r="W17" s="100">
        <v>0</v>
      </c>
      <c r="X17" s="100">
        <v>0</v>
      </c>
      <c r="Y17" s="100">
        <v>0</v>
      </c>
      <c r="Z17" s="100">
        <v>0</v>
      </c>
      <c r="AA17" s="100">
        <v>0</v>
      </c>
      <c r="AB17" s="100">
        <v>0</v>
      </c>
      <c r="AC17" s="100">
        <v>0</v>
      </c>
      <c r="AD17" s="100">
        <v>0</v>
      </c>
      <c r="AE17" s="100">
        <v>0</v>
      </c>
      <c r="AF17" s="100">
        <v>0</v>
      </c>
      <c r="AG17" s="100">
        <v>0</v>
      </c>
      <c r="AH17" s="100">
        <v>0</v>
      </c>
      <c r="AI17" s="100">
        <v>0</v>
      </c>
      <c r="AJ17" s="100">
        <v>0</v>
      </c>
      <c r="AK17" s="100">
        <v>0</v>
      </c>
      <c r="AL17" s="100">
        <v>0</v>
      </c>
      <c r="AM17" s="100">
        <v>0</v>
      </c>
      <c r="AN17" s="100">
        <v>0</v>
      </c>
      <c r="AO17" s="100">
        <v>0</v>
      </c>
      <c r="AP17" s="100">
        <v>0</v>
      </c>
      <c r="AQ17" s="100">
        <v>0</v>
      </c>
      <c r="AR17" s="100">
        <v>0</v>
      </c>
      <c r="AS17" s="100">
        <v>0</v>
      </c>
      <c r="AT17" s="100">
        <v>0</v>
      </c>
      <c r="AU17" s="100">
        <v>0</v>
      </c>
      <c r="AV17" s="100">
        <v>0</v>
      </c>
      <c r="AW17" s="100">
        <v>0</v>
      </c>
      <c r="AX17" s="100">
        <v>0</v>
      </c>
      <c r="AY17" s="100">
        <v>0</v>
      </c>
      <c r="AZ17" s="100">
        <v>0</v>
      </c>
      <c r="BA17" s="100">
        <v>0</v>
      </c>
      <c r="BB17" s="100">
        <v>0</v>
      </c>
      <c r="BC17" s="100">
        <v>0</v>
      </c>
      <c r="BD17" s="100">
        <v>0</v>
      </c>
      <c r="BE17" s="100">
        <v>0</v>
      </c>
      <c r="BF17" s="100">
        <v>0</v>
      </c>
      <c r="BG17" s="100">
        <v>0</v>
      </c>
      <c r="BH17" s="100">
        <v>0</v>
      </c>
      <c r="BI17" s="100">
        <v>0</v>
      </c>
      <c r="BJ17" s="100">
        <v>0</v>
      </c>
      <c r="BK17" s="100">
        <v>0</v>
      </c>
      <c r="BL17" s="103">
        <v>0</v>
      </c>
      <c r="BM17" s="94">
        <f>IF($C$11="24 місяці",SUM(E17:AB17),IF($C$11="36 місяців",SUM(E17:AN17),SUM(E17:BL17)))</f>
        <v>0</v>
      </c>
      <c r="BN17" s="59"/>
      <c r="BO17" s="59"/>
      <c r="BP17" s="59"/>
      <c r="BQ17" s="59"/>
      <c r="BR17" s="59"/>
      <c r="BS17" s="59"/>
      <c r="BT17" s="59"/>
      <c r="BU17" s="59"/>
      <c r="BV17" s="59"/>
      <c r="BW17" s="59"/>
      <c r="BX17" s="59"/>
      <c r="BY17" s="59"/>
      <c r="BZ17" s="59"/>
      <c r="CA17" s="59"/>
      <c r="CB17" s="59"/>
      <c r="CC17" s="59"/>
      <c r="CD17" s="59"/>
      <c r="CE17" s="59"/>
      <c r="CF17" s="59"/>
      <c r="CG17" s="59"/>
    </row>
    <row r="18" spans="1:85" ht="14.55" customHeight="1" x14ac:dyDescent="0.3">
      <c r="A18" s="59"/>
      <c r="B18" s="89" t="s">
        <v>166</v>
      </c>
      <c r="C18" s="104"/>
      <c r="D18" s="105"/>
      <c r="E18" s="100">
        <v>0</v>
      </c>
      <c r="F18" s="100">
        <v>0</v>
      </c>
      <c r="G18" s="100">
        <v>0</v>
      </c>
      <c r="H18" s="100">
        <v>0</v>
      </c>
      <c r="I18" s="100">
        <v>0</v>
      </c>
      <c r="J18" s="100">
        <v>0</v>
      </c>
      <c r="K18" s="100">
        <v>0</v>
      </c>
      <c r="L18" s="100">
        <v>0</v>
      </c>
      <c r="M18" s="100">
        <v>0</v>
      </c>
      <c r="N18" s="100">
        <v>0</v>
      </c>
      <c r="O18" s="100">
        <v>0</v>
      </c>
      <c r="P18" s="100">
        <v>0</v>
      </c>
      <c r="Q18" s="100">
        <v>0</v>
      </c>
      <c r="R18" s="100">
        <v>0</v>
      </c>
      <c r="S18" s="100">
        <v>0</v>
      </c>
      <c r="T18" s="100">
        <v>0</v>
      </c>
      <c r="U18" s="100">
        <v>0</v>
      </c>
      <c r="V18" s="100">
        <v>0</v>
      </c>
      <c r="W18" s="100">
        <v>0</v>
      </c>
      <c r="X18" s="100">
        <v>0</v>
      </c>
      <c r="Y18" s="100">
        <v>0</v>
      </c>
      <c r="Z18" s="100">
        <v>0</v>
      </c>
      <c r="AA18" s="100">
        <v>0</v>
      </c>
      <c r="AB18" s="100">
        <v>0</v>
      </c>
      <c r="AC18" s="100">
        <v>0</v>
      </c>
      <c r="AD18" s="100">
        <v>0</v>
      </c>
      <c r="AE18" s="100">
        <v>0</v>
      </c>
      <c r="AF18" s="100">
        <v>0</v>
      </c>
      <c r="AG18" s="100">
        <v>0</v>
      </c>
      <c r="AH18" s="100">
        <v>0</v>
      </c>
      <c r="AI18" s="100">
        <v>0</v>
      </c>
      <c r="AJ18" s="100">
        <v>0</v>
      </c>
      <c r="AK18" s="100">
        <v>0</v>
      </c>
      <c r="AL18" s="100">
        <v>0</v>
      </c>
      <c r="AM18" s="100">
        <v>0</v>
      </c>
      <c r="AN18" s="100">
        <v>0</v>
      </c>
      <c r="AO18" s="100">
        <v>0</v>
      </c>
      <c r="AP18" s="100">
        <v>0</v>
      </c>
      <c r="AQ18" s="100">
        <v>0</v>
      </c>
      <c r="AR18" s="100">
        <v>0</v>
      </c>
      <c r="AS18" s="100">
        <v>0</v>
      </c>
      <c r="AT18" s="100">
        <v>0</v>
      </c>
      <c r="AU18" s="100">
        <v>0</v>
      </c>
      <c r="AV18" s="100">
        <v>0</v>
      </c>
      <c r="AW18" s="100">
        <v>0</v>
      </c>
      <c r="AX18" s="100">
        <v>0</v>
      </c>
      <c r="AY18" s="100">
        <v>0</v>
      </c>
      <c r="AZ18" s="100">
        <v>0</v>
      </c>
      <c r="BA18" s="100">
        <v>0</v>
      </c>
      <c r="BB18" s="100">
        <v>0</v>
      </c>
      <c r="BC18" s="100">
        <v>0</v>
      </c>
      <c r="BD18" s="100">
        <v>0</v>
      </c>
      <c r="BE18" s="100">
        <v>0</v>
      </c>
      <c r="BF18" s="100">
        <v>0</v>
      </c>
      <c r="BG18" s="100">
        <v>0</v>
      </c>
      <c r="BH18" s="100">
        <v>0</v>
      </c>
      <c r="BI18" s="100">
        <v>0</v>
      </c>
      <c r="BJ18" s="100">
        <v>0</v>
      </c>
      <c r="BK18" s="100">
        <v>0</v>
      </c>
      <c r="BL18" s="100">
        <v>0</v>
      </c>
      <c r="BM18" s="106">
        <f>IF($C$11="24 місяці",SUM(E18:AB18),IF($C$11="36 місяців",SUM(E18:AN18),SUM(E18:BL18)))</f>
        <v>0</v>
      </c>
      <c r="BN18" s="59"/>
      <c r="BO18" s="59"/>
      <c r="BP18" s="59"/>
      <c r="BQ18" s="59"/>
      <c r="BR18" s="59"/>
      <c r="BS18" s="59"/>
      <c r="BT18" s="59"/>
      <c r="BU18" s="59"/>
      <c r="BV18" s="59"/>
      <c r="BW18" s="59"/>
      <c r="BX18" s="59"/>
      <c r="BY18" s="59"/>
      <c r="BZ18" s="59"/>
      <c r="CA18" s="59"/>
      <c r="CB18" s="59"/>
      <c r="CC18" s="59"/>
      <c r="CD18" s="59"/>
      <c r="CE18" s="59"/>
      <c r="CF18" s="59"/>
      <c r="CG18" s="59"/>
    </row>
    <row r="19" spans="1:85" ht="17.399999999999999" customHeight="1" x14ac:dyDescent="0.3">
      <c r="A19" s="59"/>
      <c r="B19" s="89" t="s">
        <v>167</v>
      </c>
      <c r="C19" s="107"/>
      <c r="D19" s="41"/>
      <c r="E19" s="108">
        <v>0</v>
      </c>
      <c r="F19" s="100">
        <v>0</v>
      </c>
      <c r="G19" s="100">
        <v>0</v>
      </c>
      <c r="H19" s="100">
        <v>0</v>
      </c>
      <c r="I19" s="100">
        <v>0</v>
      </c>
      <c r="J19" s="100">
        <v>0</v>
      </c>
      <c r="K19" s="100">
        <v>0</v>
      </c>
      <c r="L19" s="100">
        <v>0</v>
      </c>
      <c r="M19" s="100">
        <v>0</v>
      </c>
      <c r="N19" s="100">
        <v>0</v>
      </c>
      <c r="O19" s="100">
        <v>0</v>
      </c>
      <c r="P19" s="100">
        <v>0</v>
      </c>
      <c r="Q19" s="100">
        <v>0</v>
      </c>
      <c r="R19" s="100">
        <v>0</v>
      </c>
      <c r="S19" s="100">
        <v>0</v>
      </c>
      <c r="T19" s="100">
        <v>0</v>
      </c>
      <c r="U19" s="100">
        <v>0</v>
      </c>
      <c r="V19" s="100">
        <v>0</v>
      </c>
      <c r="W19" s="100">
        <v>0</v>
      </c>
      <c r="X19" s="100">
        <v>0</v>
      </c>
      <c r="Y19" s="100">
        <v>0</v>
      </c>
      <c r="Z19" s="100">
        <v>0</v>
      </c>
      <c r="AA19" s="100">
        <v>0</v>
      </c>
      <c r="AB19" s="100">
        <v>0</v>
      </c>
      <c r="AC19" s="100">
        <v>0</v>
      </c>
      <c r="AD19" s="100">
        <v>0</v>
      </c>
      <c r="AE19" s="100">
        <v>0</v>
      </c>
      <c r="AF19" s="100">
        <v>0</v>
      </c>
      <c r="AG19" s="100">
        <v>0</v>
      </c>
      <c r="AH19" s="100">
        <v>0</v>
      </c>
      <c r="AI19" s="100">
        <v>0</v>
      </c>
      <c r="AJ19" s="100">
        <v>0</v>
      </c>
      <c r="AK19" s="100">
        <v>0</v>
      </c>
      <c r="AL19" s="100">
        <v>0</v>
      </c>
      <c r="AM19" s="100">
        <v>0</v>
      </c>
      <c r="AN19" s="100">
        <v>0</v>
      </c>
      <c r="AO19" s="100">
        <v>0</v>
      </c>
      <c r="AP19" s="100">
        <v>0</v>
      </c>
      <c r="AQ19" s="100">
        <v>0</v>
      </c>
      <c r="AR19" s="100">
        <v>0</v>
      </c>
      <c r="AS19" s="100">
        <v>0</v>
      </c>
      <c r="AT19" s="100">
        <v>0</v>
      </c>
      <c r="AU19" s="100">
        <v>0</v>
      </c>
      <c r="AV19" s="100">
        <v>0</v>
      </c>
      <c r="AW19" s="100">
        <v>0</v>
      </c>
      <c r="AX19" s="100">
        <v>0</v>
      </c>
      <c r="AY19" s="100">
        <v>0</v>
      </c>
      <c r="AZ19" s="100">
        <v>0</v>
      </c>
      <c r="BA19" s="100">
        <v>0</v>
      </c>
      <c r="BB19" s="100">
        <v>0</v>
      </c>
      <c r="BC19" s="100">
        <v>0</v>
      </c>
      <c r="BD19" s="100">
        <v>0</v>
      </c>
      <c r="BE19" s="100">
        <v>0</v>
      </c>
      <c r="BF19" s="100">
        <v>0</v>
      </c>
      <c r="BG19" s="100">
        <v>0</v>
      </c>
      <c r="BH19" s="100">
        <v>0</v>
      </c>
      <c r="BI19" s="100">
        <v>0</v>
      </c>
      <c r="BJ19" s="100">
        <v>0</v>
      </c>
      <c r="BK19" s="100">
        <v>0</v>
      </c>
      <c r="BL19" s="100">
        <v>0</v>
      </c>
      <c r="BM19" s="106">
        <f t="shared" ref="BM19:BM26" si="0">IF($C$11="24 місяці",SUM(E19:AB19),IF($C$11="36 місяців",SUM(E19:AN19),SUM(E19:BL19)))</f>
        <v>0</v>
      </c>
      <c r="BN19" s="59"/>
      <c r="BO19" s="59"/>
      <c r="BP19" s="59"/>
      <c r="BQ19" s="59"/>
      <c r="BR19" s="59"/>
      <c r="BS19" s="59"/>
      <c r="BT19" s="59"/>
      <c r="BU19" s="59"/>
      <c r="BV19" s="59"/>
      <c r="BW19" s="59"/>
      <c r="BX19" s="59"/>
      <c r="BY19" s="59"/>
      <c r="BZ19" s="59"/>
      <c r="CA19" s="59"/>
      <c r="CB19" s="59"/>
      <c r="CC19" s="59"/>
      <c r="CD19" s="59"/>
      <c r="CE19" s="59"/>
      <c r="CF19" s="59"/>
      <c r="CG19" s="59"/>
    </row>
    <row r="20" spans="1:85" ht="8.6999999999999993" customHeight="1" x14ac:dyDescent="0.3">
      <c r="A20" s="59"/>
      <c r="B20" s="109"/>
      <c r="C20" s="110"/>
      <c r="D20" s="41"/>
      <c r="E20" s="108"/>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6">
        <f t="shared" si="0"/>
        <v>0</v>
      </c>
      <c r="BN20" s="59"/>
      <c r="BO20" s="59"/>
      <c r="BP20" s="59"/>
      <c r="BQ20" s="59"/>
      <c r="BR20" s="59"/>
      <c r="BS20" s="59"/>
      <c r="BT20" s="59"/>
      <c r="BU20" s="59"/>
      <c r="BV20" s="59"/>
      <c r="BW20" s="59"/>
      <c r="BX20" s="59"/>
      <c r="BY20" s="59"/>
      <c r="BZ20" s="59"/>
      <c r="CA20" s="59"/>
      <c r="CB20" s="59"/>
      <c r="CC20" s="59"/>
      <c r="CD20" s="59"/>
      <c r="CE20" s="59"/>
      <c r="CF20" s="59"/>
      <c r="CG20" s="59"/>
    </row>
    <row r="21" spans="1:85" ht="8.6999999999999993" customHeight="1" x14ac:dyDescent="0.3">
      <c r="A21" s="59"/>
      <c r="B21" s="109"/>
      <c r="C21" s="110"/>
      <c r="D21" s="41"/>
      <c r="E21" s="108"/>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6">
        <f t="shared" si="0"/>
        <v>0</v>
      </c>
      <c r="BN21" s="59"/>
      <c r="BO21" s="59"/>
      <c r="BP21" s="59"/>
      <c r="BQ21" s="59"/>
      <c r="BR21" s="59"/>
      <c r="BS21" s="59"/>
      <c r="BT21" s="59"/>
      <c r="BU21" s="59"/>
      <c r="BV21" s="59"/>
      <c r="BW21" s="59"/>
      <c r="BX21" s="59"/>
      <c r="BY21" s="59"/>
      <c r="BZ21" s="59"/>
      <c r="CA21" s="59"/>
      <c r="CB21" s="59"/>
      <c r="CC21" s="59"/>
      <c r="CD21" s="59"/>
      <c r="CE21" s="59"/>
      <c r="CF21" s="59"/>
      <c r="CG21" s="59"/>
    </row>
    <row r="22" spans="1:85" ht="8.6999999999999993" customHeight="1" x14ac:dyDescent="0.3">
      <c r="A22" s="59"/>
      <c r="B22" s="109"/>
      <c r="C22" s="110"/>
      <c r="D22" s="41"/>
      <c r="E22" s="108"/>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6">
        <f t="shared" si="0"/>
        <v>0</v>
      </c>
      <c r="BN22" s="59"/>
      <c r="BO22" s="59"/>
      <c r="BP22" s="59"/>
      <c r="BQ22" s="59"/>
      <c r="BR22" s="59"/>
      <c r="BS22" s="59"/>
      <c r="BT22" s="59"/>
      <c r="BU22" s="59"/>
      <c r="BV22" s="59"/>
      <c r="BW22" s="59"/>
      <c r="BX22" s="59"/>
      <c r="BY22" s="59"/>
      <c r="BZ22" s="59"/>
      <c r="CA22" s="59"/>
      <c r="CB22" s="59"/>
      <c r="CC22" s="59"/>
      <c r="CD22" s="59"/>
      <c r="CE22" s="59"/>
      <c r="CF22" s="59"/>
      <c r="CG22" s="59"/>
    </row>
    <row r="23" spans="1:85" ht="8.6999999999999993" customHeight="1" x14ac:dyDescent="0.3">
      <c r="A23" s="59"/>
      <c r="B23" s="109"/>
      <c r="C23" s="110"/>
      <c r="D23" s="41"/>
      <c r="E23" s="108"/>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c r="AQ23" s="100"/>
      <c r="AR23" s="100"/>
      <c r="AS23" s="100"/>
      <c r="AT23" s="100"/>
      <c r="AU23" s="100"/>
      <c r="AV23" s="100"/>
      <c r="AW23" s="100"/>
      <c r="AX23" s="100"/>
      <c r="AY23" s="100"/>
      <c r="AZ23" s="100"/>
      <c r="BA23" s="100"/>
      <c r="BB23" s="100"/>
      <c r="BC23" s="100"/>
      <c r="BD23" s="100"/>
      <c r="BE23" s="100"/>
      <c r="BF23" s="100"/>
      <c r="BG23" s="100"/>
      <c r="BH23" s="100"/>
      <c r="BI23" s="100"/>
      <c r="BJ23" s="100"/>
      <c r="BK23" s="100"/>
      <c r="BL23" s="100"/>
      <c r="BM23" s="106">
        <f t="shared" si="0"/>
        <v>0</v>
      </c>
      <c r="BN23" s="59"/>
      <c r="BO23" s="59"/>
      <c r="BP23" s="59"/>
      <c r="BQ23" s="59"/>
      <c r="BR23" s="59"/>
      <c r="BS23" s="59"/>
      <c r="BT23" s="59"/>
      <c r="BU23" s="59"/>
      <c r="BV23" s="59"/>
      <c r="BW23" s="59"/>
      <c r="BX23" s="59"/>
      <c r="BY23" s="59"/>
      <c r="BZ23" s="59"/>
      <c r="CA23" s="59"/>
      <c r="CB23" s="59"/>
      <c r="CC23" s="59"/>
      <c r="CD23" s="59"/>
      <c r="CE23" s="59"/>
      <c r="CF23" s="59"/>
      <c r="CG23" s="59"/>
    </row>
    <row r="24" spans="1:85" ht="8.6999999999999993" customHeight="1" x14ac:dyDescent="0.3">
      <c r="A24" s="59"/>
      <c r="B24" s="109"/>
      <c r="C24" s="110"/>
      <c r="D24" s="41"/>
      <c r="E24" s="108"/>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c r="AQ24" s="100"/>
      <c r="AR24" s="100"/>
      <c r="AS24" s="100"/>
      <c r="AT24" s="100"/>
      <c r="AU24" s="100"/>
      <c r="AV24" s="100"/>
      <c r="AW24" s="100"/>
      <c r="AX24" s="100"/>
      <c r="AY24" s="100"/>
      <c r="AZ24" s="100"/>
      <c r="BA24" s="100"/>
      <c r="BB24" s="100"/>
      <c r="BC24" s="100"/>
      <c r="BD24" s="100"/>
      <c r="BE24" s="100"/>
      <c r="BF24" s="100"/>
      <c r="BG24" s="100"/>
      <c r="BH24" s="100"/>
      <c r="BI24" s="100"/>
      <c r="BJ24" s="100"/>
      <c r="BK24" s="100"/>
      <c r="BL24" s="100"/>
      <c r="BM24" s="106">
        <f t="shared" si="0"/>
        <v>0</v>
      </c>
      <c r="BN24" s="59"/>
      <c r="BO24" s="59"/>
      <c r="BP24" s="59"/>
      <c r="BQ24" s="59"/>
      <c r="BR24" s="59"/>
      <c r="BS24" s="59"/>
      <c r="BT24" s="59"/>
      <c r="BU24" s="59"/>
      <c r="BV24" s="59"/>
      <c r="BW24" s="59"/>
      <c r="BX24" s="59"/>
      <c r="BY24" s="59"/>
      <c r="BZ24" s="59"/>
      <c r="CA24" s="59"/>
      <c r="CB24" s="59"/>
      <c r="CC24" s="59"/>
      <c r="CD24" s="59"/>
      <c r="CE24" s="59"/>
      <c r="CF24" s="59"/>
      <c r="CG24" s="59"/>
    </row>
    <row r="25" spans="1:85" ht="8.6999999999999993" customHeight="1" x14ac:dyDescent="0.3">
      <c r="A25" s="59"/>
      <c r="B25" s="109"/>
      <c r="C25" s="110"/>
      <c r="D25" s="41"/>
      <c r="E25" s="108"/>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0"/>
      <c r="BI25" s="100"/>
      <c r="BJ25" s="100"/>
      <c r="BK25" s="100"/>
      <c r="BL25" s="100"/>
      <c r="BM25" s="106">
        <f t="shared" si="0"/>
        <v>0</v>
      </c>
      <c r="BN25" s="59"/>
      <c r="BO25" s="59"/>
      <c r="BP25" s="59"/>
      <c r="BQ25" s="59"/>
      <c r="BR25" s="59"/>
      <c r="BS25" s="59"/>
      <c r="BT25" s="59"/>
      <c r="BU25" s="59"/>
      <c r="BV25" s="59"/>
      <c r="BW25" s="59"/>
      <c r="BX25" s="59"/>
      <c r="BY25" s="59"/>
      <c r="BZ25" s="59"/>
      <c r="CA25" s="59"/>
      <c r="CB25" s="59"/>
      <c r="CC25" s="59"/>
      <c r="CD25" s="59"/>
      <c r="CE25" s="59"/>
      <c r="CF25" s="59"/>
      <c r="CG25" s="59"/>
    </row>
    <row r="26" spans="1:85" ht="8.6999999999999993" customHeight="1" x14ac:dyDescent="0.3">
      <c r="A26" s="59"/>
      <c r="B26" s="111"/>
      <c r="C26" s="110"/>
      <c r="D26" s="41"/>
      <c r="E26" s="108"/>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100"/>
      <c r="AW26" s="100"/>
      <c r="AX26" s="100"/>
      <c r="AY26" s="100"/>
      <c r="AZ26" s="100"/>
      <c r="BA26" s="100"/>
      <c r="BB26" s="100"/>
      <c r="BC26" s="100"/>
      <c r="BD26" s="100"/>
      <c r="BE26" s="100"/>
      <c r="BF26" s="100"/>
      <c r="BG26" s="100"/>
      <c r="BH26" s="100"/>
      <c r="BI26" s="100"/>
      <c r="BJ26" s="100"/>
      <c r="BK26" s="100"/>
      <c r="BL26" s="100"/>
      <c r="BM26" s="106">
        <f t="shared" si="0"/>
        <v>0</v>
      </c>
      <c r="BN26" s="59"/>
      <c r="BO26" s="59"/>
      <c r="BP26" s="59"/>
      <c r="BQ26" s="59"/>
      <c r="BR26" s="59"/>
      <c r="BS26" s="59"/>
      <c r="BT26" s="59"/>
      <c r="BU26" s="59"/>
      <c r="BV26" s="59"/>
      <c r="BW26" s="59"/>
      <c r="BX26" s="59"/>
      <c r="BY26" s="59"/>
      <c r="BZ26" s="59"/>
      <c r="CA26" s="59"/>
      <c r="CB26" s="59"/>
      <c r="CC26" s="59"/>
      <c r="CD26" s="59"/>
      <c r="CE26" s="59"/>
      <c r="CF26" s="59"/>
      <c r="CG26" s="59"/>
    </row>
    <row r="27" spans="1:85" ht="8.6999999999999993" customHeight="1" x14ac:dyDescent="0.3">
      <c r="A27" s="62"/>
      <c r="B27" s="112" t="s">
        <v>168</v>
      </c>
      <c r="C27" s="113"/>
      <c r="D27" s="114">
        <f>SUM(D14:D26)</f>
        <v>0</v>
      </c>
      <c r="E27" s="115">
        <f>IF(E$13&gt;IF($C$11="24 місяці",24,IF($C$11="36 місяців",36,60)),0,SUM(E14:E26))</f>
        <v>0</v>
      </c>
      <c r="F27" s="115">
        <f t="shared" ref="F27:BM27" si="1">IF(F$13&gt;IF($C$11="24 місяці",24,IF($C$11="36 місяців",36,60)),0,SUM(F14:F26))</f>
        <v>0</v>
      </c>
      <c r="G27" s="115">
        <f t="shared" si="1"/>
        <v>0</v>
      </c>
      <c r="H27" s="115">
        <f t="shared" si="1"/>
        <v>0</v>
      </c>
      <c r="I27" s="115">
        <f t="shared" si="1"/>
        <v>0</v>
      </c>
      <c r="J27" s="115">
        <f t="shared" si="1"/>
        <v>0</v>
      </c>
      <c r="K27" s="115">
        <f t="shared" si="1"/>
        <v>0</v>
      </c>
      <c r="L27" s="115">
        <f t="shared" si="1"/>
        <v>0</v>
      </c>
      <c r="M27" s="115">
        <f t="shared" si="1"/>
        <v>0</v>
      </c>
      <c r="N27" s="115">
        <f t="shared" si="1"/>
        <v>0</v>
      </c>
      <c r="O27" s="115">
        <f t="shared" si="1"/>
        <v>0</v>
      </c>
      <c r="P27" s="115">
        <f t="shared" si="1"/>
        <v>0</v>
      </c>
      <c r="Q27" s="115">
        <f t="shared" si="1"/>
        <v>0</v>
      </c>
      <c r="R27" s="115">
        <f t="shared" si="1"/>
        <v>0</v>
      </c>
      <c r="S27" s="115">
        <f t="shared" si="1"/>
        <v>0</v>
      </c>
      <c r="T27" s="115">
        <f t="shared" si="1"/>
        <v>0</v>
      </c>
      <c r="U27" s="115">
        <f t="shared" si="1"/>
        <v>0</v>
      </c>
      <c r="V27" s="115">
        <f t="shared" si="1"/>
        <v>0</v>
      </c>
      <c r="W27" s="115">
        <f t="shared" si="1"/>
        <v>0</v>
      </c>
      <c r="X27" s="115">
        <f t="shared" si="1"/>
        <v>0</v>
      </c>
      <c r="Y27" s="115">
        <f t="shared" si="1"/>
        <v>0</v>
      </c>
      <c r="Z27" s="115">
        <f t="shared" si="1"/>
        <v>0</v>
      </c>
      <c r="AA27" s="115">
        <f t="shared" si="1"/>
        <v>0</v>
      </c>
      <c r="AB27" s="115">
        <f t="shared" si="1"/>
        <v>0</v>
      </c>
      <c r="AC27" s="115">
        <f t="shared" si="1"/>
        <v>0</v>
      </c>
      <c r="AD27" s="115">
        <f t="shared" si="1"/>
        <v>0</v>
      </c>
      <c r="AE27" s="115">
        <f t="shared" si="1"/>
        <v>0</v>
      </c>
      <c r="AF27" s="115">
        <f t="shared" si="1"/>
        <v>0</v>
      </c>
      <c r="AG27" s="115">
        <f t="shared" si="1"/>
        <v>0</v>
      </c>
      <c r="AH27" s="115">
        <f t="shared" si="1"/>
        <v>0</v>
      </c>
      <c r="AI27" s="115">
        <f t="shared" si="1"/>
        <v>0</v>
      </c>
      <c r="AJ27" s="115">
        <f t="shared" si="1"/>
        <v>0</v>
      </c>
      <c r="AK27" s="115">
        <f t="shared" si="1"/>
        <v>0</v>
      </c>
      <c r="AL27" s="115">
        <f t="shared" si="1"/>
        <v>0</v>
      </c>
      <c r="AM27" s="115">
        <f t="shared" si="1"/>
        <v>0</v>
      </c>
      <c r="AN27" s="115">
        <f t="shared" si="1"/>
        <v>0</v>
      </c>
      <c r="AO27" s="115">
        <f t="shared" si="1"/>
        <v>0</v>
      </c>
      <c r="AP27" s="115">
        <f t="shared" si="1"/>
        <v>0</v>
      </c>
      <c r="AQ27" s="115">
        <f t="shared" si="1"/>
        <v>0</v>
      </c>
      <c r="AR27" s="115">
        <f t="shared" si="1"/>
        <v>0</v>
      </c>
      <c r="AS27" s="115">
        <f t="shared" si="1"/>
        <v>0</v>
      </c>
      <c r="AT27" s="115">
        <f t="shared" si="1"/>
        <v>0</v>
      </c>
      <c r="AU27" s="115">
        <f t="shared" si="1"/>
        <v>0</v>
      </c>
      <c r="AV27" s="115">
        <f t="shared" si="1"/>
        <v>0</v>
      </c>
      <c r="AW27" s="115">
        <f t="shared" si="1"/>
        <v>0</v>
      </c>
      <c r="AX27" s="115">
        <f t="shared" si="1"/>
        <v>0</v>
      </c>
      <c r="AY27" s="115">
        <f t="shared" si="1"/>
        <v>0</v>
      </c>
      <c r="AZ27" s="115">
        <f t="shared" si="1"/>
        <v>0</v>
      </c>
      <c r="BA27" s="115">
        <f t="shared" si="1"/>
        <v>0</v>
      </c>
      <c r="BB27" s="115">
        <f t="shared" si="1"/>
        <v>0</v>
      </c>
      <c r="BC27" s="115">
        <f t="shared" si="1"/>
        <v>0</v>
      </c>
      <c r="BD27" s="115">
        <f t="shared" si="1"/>
        <v>0</v>
      </c>
      <c r="BE27" s="115">
        <f t="shared" si="1"/>
        <v>0</v>
      </c>
      <c r="BF27" s="115">
        <f t="shared" si="1"/>
        <v>0</v>
      </c>
      <c r="BG27" s="115">
        <f t="shared" si="1"/>
        <v>0</v>
      </c>
      <c r="BH27" s="115">
        <f t="shared" si="1"/>
        <v>0</v>
      </c>
      <c r="BI27" s="115">
        <f t="shared" si="1"/>
        <v>0</v>
      </c>
      <c r="BJ27" s="115">
        <f t="shared" si="1"/>
        <v>0</v>
      </c>
      <c r="BK27" s="115">
        <f t="shared" si="1"/>
        <v>0</v>
      </c>
      <c r="BL27" s="115">
        <f t="shared" si="1"/>
        <v>0</v>
      </c>
      <c r="BM27" s="115">
        <f t="shared" si="1"/>
        <v>0</v>
      </c>
      <c r="BN27" s="62"/>
      <c r="BO27" s="62"/>
      <c r="BP27" s="62"/>
      <c r="BQ27" s="62"/>
      <c r="BR27" s="62"/>
      <c r="BS27" s="62"/>
      <c r="BT27" s="62"/>
      <c r="BU27" s="62"/>
      <c r="BV27" s="62"/>
      <c r="BW27" s="62"/>
      <c r="BX27" s="62"/>
      <c r="BY27" s="62"/>
      <c r="BZ27" s="62"/>
      <c r="CA27" s="62"/>
      <c r="CB27" s="62"/>
      <c r="CC27" s="62"/>
      <c r="CD27" s="62"/>
      <c r="CE27" s="62"/>
      <c r="CF27" s="62"/>
      <c r="CG27" s="62"/>
    </row>
    <row r="28" spans="1:85" ht="8.6999999999999993" customHeight="1" x14ac:dyDescent="0.3">
      <c r="A28" s="59"/>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7"/>
      <c r="BN28" s="59"/>
      <c r="BO28" s="59"/>
      <c r="BP28" s="59"/>
      <c r="BQ28" s="59"/>
      <c r="BR28" s="59"/>
      <c r="BS28" s="59"/>
      <c r="BT28" s="59"/>
      <c r="BU28" s="59"/>
      <c r="BV28" s="59"/>
      <c r="BW28" s="59"/>
      <c r="BX28" s="59"/>
      <c r="BY28" s="59"/>
      <c r="BZ28" s="59"/>
      <c r="CA28" s="59"/>
      <c r="CB28" s="59"/>
      <c r="CC28" s="59"/>
      <c r="CD28" s="59"/>
      <c r="CE28" s="59"/>
      <c r="CF28" s="59"/>
      <c r="CG28" s="59"/>
    </row>
    <row r="29" spans="1:85" ht="8.6999999999999993" customHeight="1" x14ac:dyDescent="0.3">
      <c r="A29" s="59"/>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7"/>
      <c r="BN29" s="59"/>
      <c r="BO29" s="59"/>
      <c r="BP29" s="59"/>
      <c r="BQ29" s="59"/>
      <c r="BR29" s="59"/>
      <c r="BS29" s="59"/>
      <c r="BT29" s="59"/>
      <c r="BU29" s="59"/>
      <c r="BV29" s="59"/>
      <c r="BW29" s="59"/>
      <c r="BX29" s="59"/>
      <c r="BY29" s="59"/>
      <c r="BZ29" s="59"/>
      <c r="CA29" s="59"/>
      <c r="CB29" s="59"/>
      <c r="CC29" s="59"/>
      <c r="CD29" s="59"/>
      <c r="CE29" s="59"/>
      <c r="CF29" s="59"/>
      <c r="CG29" s="59"/>
    </row>
    <row r="30" spans="1:85" ht="86.4" customHeight="1" x14ac:dyDescent="0.3">
      <c r="A30" s="59"/>
      <c r="B30" s="345" t="s">
        <v>169</v>
      </c>
      <c r="C30" s="345"/>
      <c r="D30" s="346"/>
      <c r="E30" s="342" t="s">
        <v>170</v>
      </c>
      <c r="F30" s="343"/>
      <c r="G30" s="343"/>
      <c r="H30" s="344"/>
      <c r="I30" s="344"/>
      <c r="J30" s="344"/>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M30" s="344"/>
      <c r="AN30" s="344"/>
      <c r="AO30" s="344"/>
      <c r="AP30" s="344"/>
      <c r="AQ30" s="344"/>
      <c r="AR30" s="344"/>
      <c r="AS30" s="344"/>
      <c r="AT30" s="344"/>
      <c r="AU30" s="344"/>
      <c r="AV30" s="344"/>
      <c r="AW30" s="344"/>
      <c r="AX30" s="344"/>
      <c r="AY30" s="344"/>
      <c r="AZ30" s="344"/>
      <c r="BA30" s="344"/>
      <c r="BB30" s="344"/>
      <c r="BC30" s="344"/>
      <c r="BD30" s="344"/>
      <c r="BE30" s="344"/>
      <c r="BF30" s="344"/>
      <c r="BG30" s="344"/>
      <c r="BH30" s="344"/>
      <c r="BI30" s="344"/>
      <c r="BJ30" s="344"/>
      <c r="BK30" s="344"/>
      <c r="BL30" s="344"/>
      <c r="BM30" s="344"/>
      <c r="BN30" s="59"/>
      <c r="BO30" s="59"/>
      <c r="BP30" s="59"/>
      <c r="BQ30" s="59"/>
      <c r="BR30" s="59"/>
      <c r="BS30" s="59"/>
      <c r="BT30" s="59"/>
      <c r="BU30" s="59"/>
      <c r="BV30" s="59"/>
      <c r="BW30" s="59"/>
      <c r="BX30" s="59"/>
      <c r="BY30" s="59"/>
      <c r="BZ30" s="59"/>
      <c r="CA30" s="59"/>
      <c r="CB30" s="59"/>
      <c r="CC30" s="59"/>
      <c r="CD30" s="59"/>
      <c r="CE30" s="59"/>
      <c r="CF30" s="59"/>
      <c r="CG30" s="59"/>
    </row>
    <row r="31" spans="1:85" ht="52.8" customHeight="1" x14ac:dyDescent="0.3">
      <c r="A31" s="59"/>
      <c r="B31" s="118" t="s">
        <v>171</v>
      </c>
      <c r="C31" s="119" t="s">
        <v>158</v>
      </c>
      <c r="D31" s="120" t="s">
        <v>172</v>
      </c>
      <c r="E31" s="121">
        <v>1</v>
      </c>
      <c r="F31" s="121">
        <v>2</v>
      </c>
      <c r="G31" s="121">
        <v>3</v>
      </c>
      <c r="H31" s="121">
        <v>4</v>
      </c>
      <c r="I31" s="121">
        <v>5</v>
      </c>
      <c r="J31" s="121">
        <v>6</v>
      </c>
      <c r="K31" s="121">
        <v>7</v>
      </c>
      <c r="L31" s="121">
        <v>8</v>
      </c>
      <c r="M31" s="121">
        <v>9</v>
      </c>
      <c r="N31" s="121">
        <v>10</v>
      </c>
      <c r="O31" s="121">
        <v>11</v>
      </c>
      <c r="P31" s="121">
        <v>12</v>
      </c>
      <c r="Q31" s="121">
        <v>13</v>
      </c>
      <c r="R31" s="121">
        <v>14</v>
      </c>
      <c r="S31" s="121">
        <v>15</v>
      </c>
      <c r="T31" s="121">
        <v>16</v>
      </c>
      <c r="U31" s="121">
        <v>17</v>
      </c>
      <c r="V31" s="121">
        <v>18</v>
      </c>
      <c r="W31" s="121">
        <v>19</v>
      </c>
      <c r="X31" s="121">
        <v>20</v>
      </c>
      <c r="Y31" s="121">
        <v>21</v>
      </c>
      <c r="Z31" s="121">
        <v>22</v>
      </c>
      <c r="AA31" s="121">
        <v>23</v>
      </c>
      <c r="AB31" s="121">
        <v>24</v>
      </c>
      <c r="AC31" s="121">
        <v>25</v>
      </c>
      <c r="AD31" s="121">
        <v>26</v>
      </c>
      <c r="AE31" s="121">
        <v>27</v>
      </c>
      <c r="AF31" s="121">
        <v>28</v>
      </c>
      <c r="AG31" s="121">
        <v>29</v>
      </c>
      <c r="AH31" s="121">
        <v>30</v>
      </c>
      <c r="AI31" s="121">
        <v>31</v>
      </c>
      <c r="AJ31" s="121">
        <v>32</v>
      </c>
      <c r="AK31" s="121">
        <v>33</v>
      </c>
      <c r="AL31" s="121">
        <v>34</v>
      </c>
      <c r="AM31" s="121">
        <v>35</v>
      </c>
      <c r="AN31" s="121">
        <v>36</v>
      </c>
      <c r="AO31" s="121">
        <v>37</v>
      </c>
      <c r="AP31" s="121">
        <v>38</v>
      </c>
      <c r="AQ31" s="121">
        <v>39</v>
      </c>
      <c r="AR31" s="121">
        <v>40</v>
      </c>
      <c r="AS31" s="121">
        <v>41</v>
      </c>
      <c r="AT31" s="121">
        <v>42</v>
      </c>
      <c r="AU31" s="121">
        <v>43</v>
      </c>
      <c r="AV31" s="121">
        <v>44</v>
      </c>
      <c r="AW31" s="121">
        <v>45</v>
      </c>
      <c r="AX31" s="121">
        <v>46</v>
      </c>
      <c r="AY31" s="121">
        <v>47</v>
      </c>
      <c r="AZ31" s="121">
        <v>48</v>
      </c>
      <c r="BA31" s="121">
        <v>49</v>
      </c>
      <c r="BB31" s="121">
        <v>50</v>
      </c>
      <c r="BC31" s="121">
        <v>51</v>
      </c>
      <c r="BD31" s="121">
        <v>52</v>
      </c>
      <c r="BE31" s="121">
        <v>53</v>
      </c>
      <c r="BF31" s="121">
        <v>54</v>
      </c>
      <c r="BG31" s="121">
        <v>55</v>
      </c>
      <c r="BH31" s="121">
        <v>56</v>
      </c>
      <c r="BI31" s="121">
        <v>57</v>
      </c>
      <c r="BJ31" s="121">
        <v>58</v>
      </c>
      <c r="BK31" s="121">
        <v>59</v>
      </c>
      <c r="BL31" s="121">
        <v>60</v>
      </c>
      <c r="BM31" s="122" t="s">
        <v>160</v>
      </c>
      <c r="BN31" s="59"/>
      <c r="BO31" s="59"/>
      <c r="BP31" s="59"/>
      <c r="BQ31" s="59"/>
      <c r="BR31" s="59"/>
      <c r="BS31" s="59"/>
      <c r="BT31" s="59"/>
      <c r="BU31" s="59"/>
      <c r="BV31" s="59"/>
      <c r="BW31" s="59"/>
      <c r="BX31" s="59"/>
      <c r="BY31" s="59"/>
      <c r="BZ31" s="59"/>
      <c r="CA31" s="59"/>
      <c r="CB31" s="59"/>
      <c r="CC31" s="59"/>
      <c r="CD31" s="59"/>
      <c r="CE31" s="59"/>
      <c r="CF31" s="59"/>
      <c r="CG31" s="59"/>
    </row>
    <row r="32" spans="1:85" s="59" customFormat="1" ht="31.2" x14ac:dyDescent="0.3">
      <c r="A32" s="123" t="s">
        <v>173</v>
      </c>
      <c r="B32" s="161" t="s">
        <v>174</v>
      </c>
      <c r="C32" s="110"/>
      <c r="D32" s="94" t="s">
        <v>66</v>
      </c>
      <c r="E32" s="94">
        <f t="shared" ref="E32:AJ32" si="2">IF(E$13&gt;IF($C$11="24 місяці",24,IF($C$11="36 місяців",36,60)),0,SUM(E33:E44))</f>
        <v>0</v>
      </c>
      <c r="F32" s="94">
        <f t="shared" si="2"/>
        <v>0</v>
      </c>
      <c r="G32" s="94">
        <f t="shared" si="2"/>
        <v>0</v>
      </c>
      <c r="H32" s="94">
        <f t="shared" si="2"/>
        <v>0</v>
      </c>
      <c r="I32" s="94">
        <f t="shared" si="2"/>
        <v>0</v>
      </c>
      <c r="J32" s="94">
        <f t="shared" si="2"/>
        <v>0</v>
      </c>
      <c r="K32" s="94">
        <f t="shared" si="2"/>
        <v>0</v>
      </c>
      <c r="L32" s="94">
        <f t="shared" si="2"/>
        <v>0</v>
      </c>
      <c r="M32" s="94">
        <f t="shared" si="2"/>
        <v>0</v>
      </c>
      <c r="N32" s="94">
        <f t="shared" si="2"/>
        <v>0</v>
      </c>
      <c r="O32" s="94">
        <f t="shared" si="2"/>
        <v>0</v>
      </c>
      <c r="P32" s="94">
        <f t="shared" si="2"/>
        <v>0</v>
      </c>
      <c r="Q32" s="94">
        <f t="shared" si="2"/>
        <v>0</v>
      </c>
      <c r="R32" s="94">
        <f t="shared" si="2"/>
        <v>0</v>
      </c>
      <c r="S32" s="94">
        <f t="shared" si="2"/>
        <v>0</v>
      </c>
      <c r="T32" s="94">
        <f t="shared" si="2"/>
        <v>0</v>
      </c>
      <c r="U32" s="94">
        <f t="shared" si="2"/>
        <v>0</v>
      </c>
      <c r="V32" s="94">
        <f t="shared" si="2"/>
        <v>0</v>
      </c>
      <c r="W32" s="94">
        <f t="shared" si="2"/>
        <v>0</v>
      </c>
      <c r="X32" s="94">
        <f t="shared" si="2"/>
        <v>0</v>
      </c>
      <c r="Y32" s="94">
        <f t="shared" si="2"/>
        <v>0</v>
      </c>
      <c r="Z32" s="94">
        <f t="shared" si="2"/>
        <v>0</v>
      </c>
      <c r="AA32" s="94">
        <f t="shared" si="2"/>
        <v>0</v>
      </c>
      <c r="AB32" s="94">
        <f t="shared" si="2"/>
        <v>0</v>
      </c>
      <c r="AC32" s="94">
        <f t="shared" si="2"/>
        <v>0</v>
      </c>
      <c r="AD32" s="94">
        <f t="shared" si="2"/>
        <v>0</v>
      </c>
      <c r="AE32" s="94">
        <f t="shared" si="2"/>
        <v>0</v>
      </c>
      <c r="AF32" s="94">
        <f t="shared" si="2"/>
        <v>0</v>
      </c>
      <c r="AG32" s="94">
        <f t="shared" si="2"/>
        <v>0</v>
      </c>
      <c r="AH32" s="94">
        <f t="shared" si="2"/>
        <v>0</v>
      </c>
      <c r="AI32" s="94">
        <f t="shared" si="2"/>
        <v>0</v>
      </c>
      <c r="AJ32" s="94">
        <f t="shared" si="2"/>
        <v>0</v>
      </c>
      <c r="AK32" s="94">
        <f t="shared" ref="AK32:BL32" si="3">IF(AK$13&gt;IF($C$11="24 місяці",24,IF($C$11="36 місяців",36,60)),0,SUM(AK33:AK44))</f>
        <v>0</v>
      </c>
      <c r="AL32" s="94">
        <f t="shared" si="3"/>
        <v>0</v>
      </c>
      <c r="AM32" s="94">
        <f t="shared" si="3"/>
        <v>0</v>
      </c>
      <c r="AN32" s="94">
        <f t="shared" si="3"/>
        <v>0</v>
      </c>
      <c r="AO32" s="94">
        <f t="shared" si="3"/>
        <v>0</v>
      </c>
      <c r="AP32" s="94">
        <f t="shared" si="3"/>
        <v>0</v>
      </c>
      <c r="AQ32" s="94">
        <f t="shared" si="3"/>
        <v>0</v>
      </c>
      <c r="AR32" s="94">
        <f t="shared" si="3"/>
        <v>0</v>
      </c>
      <c r="AS32" s="94">
        <f t="shared" si="3"/>
        <v>0</v>
      </c>
      <c r="AT32" s="94">
        <f t="shared" si="3"/>
        <v>0</v>
      </c>
      <c r="AU32" s="94">
        <f t="shared" si="3"/>
        <v>0</v>
      </c>
      <c r="AV32" s="94">
        <f t="shared" si="3"/>
        <v>0</v>
      </c>
      <c r="AW32" s="94">
        <f t="shared" si="3"/>
        <v>0</v>
      </c>
      <c r="AX32" s="94">
        <f t="shared" si="3"/>
        <v>0</v>
      </c>
      <c r="AY32" s="94">
        <f t="shared" si="3"/>
        <v>0</v>
      </c>
      <c r="AZ32" s="94">
        <f t="shared" si="3"/>
        <v>0</v>
      </c>
      <c r="BA32" s="94">
        <f t="shared" si="3"/>
        <v>0</v>
      </c>
      <c r="BB32" s="94">
        <f t="shared" si="3"/>
        <v>0</v>
      </c>
      <c r="BC32" s="94">
        <f t="shared" si="3"/>
        <v>0</v>
      </c>
      <c r="BD32" s="94">
        <f t="shared" si="3"/>
        <v>0</v>
      </c>
      <c r="BE32" s="94">
        <f t="shared" si="3"/>
        <v>0</v>
      </c>
      <c r="BF32" s="94">
        <f t="shared" si="3"/>
        <v>0</v>
      </c>
      <c r="BG32" s="94">
        <f t="shared" si="3"/>
        <v>0</v>
      </c>
      <c r="BH32" s="94">
        <f t="shared" si="3"/>
        <v>0</v>
      </c>
      <c r="BI32" s="94">
        <f t="shared" si="3"/>
        <v>0</v>
      </c>
      <c r="BJ32" s="94">
        <f t="shared" si="3"/>
        <v>0</v>
      </c>
      <c r="BK32" s="94">
        <f t="shared" si="3"/>
        <v>0</v>
      </c>
      <c r="BL32" s="94">
        <f t="shared" si="3"/>
        <v>0</v>
      </c>
      <c r="BM32" s="94">
        <f>IF($C$11="24 місяці",SUM(E32:AB32),IF($C$11="36 місяців",SUM(E32:AN32),SUM(E32:BL32)))</f>
        <v>0</v>
      </c>
    </row>
    <row r="33" spans="1:65" s="59" customFormat="1" ht="18.75" customHeight="1" x14ac:dyDescent="0.3">
      <c r="A33" s="123"/>
      <c r="B33" s="161" t="s">
        <v>175</v>
      </c>
      <c r="C33" s="110"/>
      <c r="D33" s="94" t="s">
        <v>66</v>
      </c>
      <c r="E33" s="41">
        <v>0</v>
      </c>
      <c r="F33" s="41">
        <v>0</v>
      </c>
      <c r="G33" s="41">
        <v>0</v>
      </c>
      <c r="H33" s="41">
        <v>0</v>
      </c>
      <c r="I33" s="41">
        <v>0</v>
      </c>
      <c r="J33" s="41">
        <v>0</v>
      </c>
      <c r="K33" s="41">
        <v>0</v>
      </c>
      <c r="L33" s="41">
        <v>0</v>
      </c>
      <c r="M33" s="41">
        <v>0</v>
      </c>
      <c r="N33" s="41">
        <v>0</v>
      </c>
      <c r="O33" s="41">
        <v>0</v>
      </c>
      <c r="P33" s="41">
        <v>0</v>
      </c>
      <c r="Q33" s="41">
        <v>0</v>
      </c>
      <c r="R33" s="41">
        <v>0</v>
      </c>
      <c r="S33" s="41">
        <v>0</v>
      </c>
      <c r="T33" s="41">
        <v>0</v>
      </c>
      <c r="U33" s="41">
        <v>0</v>
      </c>
      <c r="V33" s="41">
        <v>0</v>
      </c>
      <c r="W33" s="41">
        <v>0</v>
      </c>
      <c r="X33" s="41">
        <v>0</v>
      </c>
      <c r="Y33" s="41">
        <v>0</v>
      </c>
      <c r="Z33" s="41">
        <v>0</v>
      </c>
      <c r="AA33" s="41">
        <v>0</v>
      </c>
      <c r="AB33" s="41">
        <v>0</v>
      </c>
      <c r="AC33" s="41">
        <v>0</v>
      </c>
      <c r="AD33" s="41">
        <v>0</v>
      </c>
      <c r="AE33" s="41">
        <v>0</v>
      </c>
      <c r="AF33" s="41">
        <v>0</v>
      </c>
      <c r="AG33" s="41">
        <v>0</v>
      </c>
      <c r="AH33" s="41">
        <v>0</v>
      </c>
      <c r="AI33" s="41">
        <v>0</v>
      </c>
      <c r="AJ33" s="41">
        <v>0</v>
      </c>
      <c r="AK33" s="41">
        <v>0</v>
      </c>
      <c r="AL33" s="41">
        <v>0</v>
      </c>
      <c r="AM33" s="41">
        <v>0</v>
      </c>
      <c r="AN33" s="41">
        <v>0</v>
      </c>
      <c r="AO33" s="41">
        <v>0</v>
      </c>
      <c r="AP33" s="41">
        <v>0</v>
      </c>
      <c r="AQ33" s="41">
        <v>0</v>
      </c>
      <c r="AR33" s="41">
        <v>0</v>
      </c>
      <c r="AS33" s="41">
        <v>0</v>
      </c>
      <c r="AT33" s="41">
        <v>0</v>
      </c>
      <c r="AU33" s="41">
        <v>0</v>
      </c>
      <c r="AV33" s="41">
        <v>0</v>
      </c>
      <c r="AW33" s="41">
        <v>0</v>
      </c>
      <c r="AX33" s="41">
        <v>0</v>
      </c>
      <c r="AY33" s="41">
        <v>0</v>
      </c>
      <c r="AZ33" s="41">
        <v>0</v>
      </c>
      <c r="BA33" s="41">
        <v>0</v>
      </c>
      <c r="BB33" s="41">
        <v>0</v>
      </c>
      <c r="BC33" s="41">
        <v>0</v>
      </c>
      <c r="BD33" s="41">
        <v>0</v>
      </c>
      <c r="BE33" s="41">
        <v>0</v>
      </c>
      <c r="BF33" s="41">
        <v>0</v>
      </c>
      <c r="BG33" s="41">
        <v>0</v>
      </c>
      <c r="BH33" s="41">
        <v>0</v>
      </c>
      <c r="BI33" s="41">
        <v>0</v>
      </c>
      <c r="BJ33" s="41">
        <v>0</v>
      </c>
      <c r="BK33" s="41">
        <v>0</v>
      </c>
      <c r="BL33" s="41">
        <v>0</v>
      </c>
      <c r="BM33" s="153">
        <f>IF($C$11="24 місяці",SUM(E33:AB33),IF($C$11="36 місяців",SUM(E33:AN33),SUM(E33:BL33)))</f>
        <v>0</v>
      </c>
    </row>
    <row r="34" spans="1:65" s="59" customFormat="1" ht="20.100000000000001" customHeight="1" x14ac:dyDescent="0.3">
      <c r="A34" s="123"/>
      <c r="B34" s="161" t="s">
        <v>176</v>
      </c>
      <c r="C34" s="110"/>
      <c r="D34" s="94" t="s">
        <v>66</v>
      </c>
      <c r="E34" s="41">
        <v>0</v>
      </c>
      <c r="F34" s="41">
        <v>0</v>
      </c>
      <c r="G34" s="41">
        <v>0</v>
      </c>
      <c r="H34" s="41">
        <v>0</v>
      </c>
      <c r="I34" s="41">
        <v>0</v>
      </c>
      <c r="J34" s="41">
        <v>0</v>
      </c>
      <c r="K34" s="41">
        <v>0</v>
      </c>
      <c r="L34" s="41">
        <v>0</v>
      </c>
      <c r="M34" s="41">
        <v>0</v>
      </c>
      <c r="N34" s="41">
        <v>0</v>
      </c>
      <c r="O34" s="41">
        <v>0</v>
      </c>
      <c r="P34" s="41">
        <v>0</v>
      </c>
      <c r="Q34" s="41">
        <v>0</v>
      </c>
      <c r="R34" s="41">
        <v>0</v>
      </c>
      <c r="S34" s="41">
        <v>0</v>
      </c>
      <c r="T34" s="41">
        <v>0</v>
      </c>
      <c r="U34" s="41">
        <v>0</v>
      </c>
      <c r="V34" s="41">
        <v>0</v>
      </c>
      <c r="W34" s="41">
        <v>0</v>
      </c>
      <c r="X34" s="41">
        <v>0</v>
      </c>
      <c r="Y34" s="41">
        <v>0</v>
      </c>
      <c r="Z34" s="41">
        <v>0</v>
      </c>
      <c r="AA34" s="41">
        <v>0</v>
      </c>
      <c r="AB34" s="41">
        <v>0</v>
      </c>
      <c r="AC34" s="41">
        <v>0</v>
      </c>
      <c r="AD34" s="41">
        <v>0</v>
      </c>
      <c r="AE34" s="41">
        <v>0</v>
      </c>
      <c r="AF34" s="41">
        <v>0</v>
      </c>
      <c r="AG34" s="41">
        <v>0</v>
      </c>
      <c r="AH34" s="41">
        <v>0</v>
      </c>
      <c r="AI34" s="41">
        <v>0</v>
      </c>
      <c r="AJ34" s="41">
        <v>0</v>
      </c>
      <c r="AK34" s="41">
        <v>0</v>
      </c>
      <c r="AL34" s="41">
        <v>0</v>
      </c>
      <c r="AM34" s="41">
        <v>0</v>
      </c>
      <c r="AN34" s="41">
        <v>0</v>
      </c>
      <c r="AO34" s="41">
        <v>0</v>
      </c>
      <c r="AP34" s="41">
        <v>0</v>
      </c>
      <c r="AQ34" s="41">
        <v>0</v>
      </c>
      <c r="AR34" s="41">
        <v>0</v>
      </c>
      <c r="AS34" s="41">
        <v>0</v>
      </c>
      <c r="AT34" s="41">
        <v>0</v>
      </c>
      <c r="AU34" s="41">
        <v>0</v>
      </c>
      <c r="AV34" s="41">
        <v>0</v>
      </c>
      <c r="AW34" s="41">
        <v>0</v>
      </c>
      <c r="AX34" s="41">
        <v>0</v>
      </c>
      <c r="AY34" s="41">
        <v>0</v>
      </c>
      <c r="AZ34" s="41">
        <v>0</v>
      </c>
      <c r="BA34" s="41">
        <v>0</v>
      </c>
      <c r="BB34" s="41">
        <v>0</v>
      </c>
      <c r="BC34" s="41">
        <v>0</v>
      </c>
      <c r="BD34" s="41">
        <v>0</v>
      </c>
      <c r="BE34" s="41">
        <v>0</v>
      </c>
      <c r="BF34" s="41">
        <v>0</v>
      </c>
      <c r="BG34" s="41">
        <v>0</v>
      </c>
      <c r="BH34" s="41">
        <v>0</v>
      </c>
      <c r="BI34" s="41">
        <v>0</v>
      </c>
      <c r="BJ34" s="41">
        <v>0</v>
      </c>
      <c r="BK34" s="41">
        <v>0</v>
      </c>
      <c r="BL34" s="41">
        <v>0</v>
      </c>
      <c r="BM34" s="153">
        <f t="shared" ref="BM34:BM44" si="4">IF($C$11="24 місяці",SUM(E34:AB34),IF($C$11="36 місяців",SUM(E34:AN34),SUM(E34:BL34)))</f>
        <v>0</v>
      </c>
    </row>
    <row r="35" spans="1:65" s="59" customFormat="1" ht="17.7" customHeight="1" x14ac:dyDescent="0.3">
      <c r="A35" s="123"/>
      <c r="B35" s="162" t="s">
        <v>177</v>
      </c>
      <c r="C35" s="110"/>
      <c r="D35" s="94" t="s">
        <v>66</v>
      </c>
      <c r="E35" s="41">
        <v>0</v>
      </c>
      <c r="F35" s="41">
        <v>0</v>
      </c>
      <c r="G35" s="41">
        <v>0</v>
      </c>
      <c r="H35" s="41">
        <v>0</v>
      </c>
      <c r="I35" s="41">
        <v>0</v>
      </c>
      <c r="J35" s="41">
        <v>0</v>
      </c>
      <c r="K35" s="41">
        <v>0</v>
      </c>
      <c r="L35" s="41">
        <v>0</v>
      </c>
      <c r="M35" s="41">
        <v>0</v>
      </c>
      <c r="N35" s="41">
        <v>0</v>
      </c>
      <c r="O35" s="41">
        <v>0</v>
      </c>
      <c r="P35" s="41">
        <v>0</v>
      </c>
      <c r="Q35" s="41">
        <v>0</v>
      </c>
      <c r="R35" s="41">
        <v>0</v>
      </c>
      <c r="S35" s="41">
        <v>0</v>
      </c>
      <c r="T35" s="41">
        <v>0</v>
      </c>
      <c r="U35" s="41">
        <v>0</v>
      </c>
      <c r="V35" s="41">
        <v>0</v>
      </c>
      <c r="W35" s="41">
        <v>0</v>
      </c>
      <c r="X35" s="41">
        <v>0</v>
      </c>
      <c r="Y35" s="41">
        <v>0</v>
      </c>
      <c r="Z35" s="41">
        <v>0</v>
      </c>
      <c r="AA35" s="41">
        <v>0</v>
      </c>
      <c r="AB35" s="41">
        <v>0</v>
      </c>
      <c r="AC35" s="41">
        <v>0</v>
      </c>
      <c r="AD35" s="41">
        <v>0</v>
      </c>
      <c r="AE35" s="41">
        <v>0</v>
      </c>
      <c r="AF35" s="41">
        <v>0</v>
      </c>
      <c r="AG35" s="41">
        <v>0</v>
      </c>
      <c r="AH35" s="41">
        <v>0</v>
      </c>
      <c r="AI35" s="41">
        <v>0</v>
      </c>
      <c r="AJ35" s="41">
        <v>0</v>
      </c>
      <c r="AK35" s="41">
        <v>0</v>
      </c>
      <c r="AL35" s="41">
        <v>0</v>
      </c>
      <c r="AM35" s="41">
        <v>0</v>
      </c>
      <c r="AN35" s="41">
        <v>0</v>
      </c>
      <c r="AO35" s="41">
        <v>0</v>
      </c>
      <c r="AP35" s="41">
        <v>0</v>
      </c>
      <c r="AQ35" s="41">
        <v>0</v>
      </c>
      <c r="AR35" s="41">
        <v>0</v>
      </c>
      <c r="AS35" s="41">
        <v>0</v>
      </c>
      <c r="AT35" s="41">
        <v>0</v>
      </c>
      <c r="AU35" s="41">
        <v>0</v>
      </c>
      <c r="AV35" s="41">
        <v>0</v>
      </c>
      <c r="AW35" s="41">
        <v>0</v>
      </c>
      <c r="AX35" s="41">
        <v>0</v>
      </c>
      <c r="AY35" s="41">
        <v>0</v>
      </c>
      <c r="AZ35" s="41">
        <v>0</v>
      </c>
      <c r="BA35" s="41">
        <v>0</v>
      </c>
      <c r="BB35" s="41">
        <v>0</v>
      </c>
      <c r="BC35" s="41">
        <v>0</v>
      </c>
      <c r="BD35" s="41">
        <v>0</v>
      </c>
      <c r="BE35" s="41">
        <v>0</v>
      </c>
      <c r="BF35" s="41">
        <v>0</v>
      </c>
      <c r="BG35" s="41">
        <v>0</v>
      </c>
      <c r="BH35" s="41">
        <v>0</v>
      </c>
      <c r="BI35" s="41">
        <v>0</v>
      </c>
      <c r="BJ35" s="41">
        <v>0</v>
      </c>
      <c r="BK35" s="41">
        <v>0</v>
      </c>
      <c r="BL35" s="41">
        <v>0</v>
      </c>
      <c r="BM35" s="153">
        <f t="shared" si="4"/>
        <v>0</v>
      </c>
    </row>
    <row r="36" spans="1:65" s="59" customFormat="1" ht="35.549999999999997" customHeight="1" x14ac:dyDescent="0.3">
      <c r="A36" s="123"/>
      <c r="B36" s="161" t="s">
        <v>178</v>
      </c>
      <c r="C36" s="110"/>
      <c r="D36" s="94" t="s">
        <v>66</v>
      </c>
      <c r="E36" s="41">
        <v>0</v>
      </c>
      <c r="F36" s="41">
        <v>0</v>
      </c>
      <c r="G36" s="41">
        <v>0</v>
      </c>
      <c r="H36" s="41">
        <v>0</v>
      </c>
      <c r="I36" s="41">
        <v>0</v>
      </c>
      <c r="J36" s="41">
        <v>0</v>
      </c>
      <c r="K36" s="41">
        <v>0</v>
      </c>
      <c r="L36" s="41">
        <v>0</v>
      </c>
      <c r="M36" s="41">
        <v>0</v>
      </c>
      <c r="N36" s="41">
        <v>0</v>
      </c>
      <c r="O36" s="41">
        <v>0</v>
      </c>
      <c r="P36" s="41">
        <v>0</v>
      </c>
      <c r="Q36" s="41">
        <v>0</v>
      </c>
      <c r="R36" s="41">
        <v>0</v>
      </c>
      <c r="S36" s="41">
        <v>0</v>
      </c>
      <c r="T36" s="41">
        <v>0</v>
      </c>
      <c r="U36" s="41">
        <v>0</v>
      </c>
      <c r="V36" s="41">
        <v>0</v>
      </c>
      <c r="W36" s="41">
        <v>0</v>
      </c>
      <c r="X36" s="41">
        <v>0</v>
      </c>
      <c r="Y36" s="41">
        <v>0</v>
      </c>
      <c r="Z36" s="41">
        <v>0</v>
      </c>
      <c r="AA36" s="41">
        <v>0</v>
      </c>
      <c r="AB36" s="41">
        <v>0</v>
      </c>
      <c r="AC36" s="41">
        <v>0</v>
      </c>
      <c r="AD36" s="41">
        <v>0</v>
      </c>
      <c r="AE36" s="41">
        <v>0</v>
      </c>
      <c r="AF36" s="41">
        <v>0</v>
      </c>
      <c r="AG36" s="41">
        <v>0</v>
      </c>
      <c r="AH36" s="41">
        <v>0</v>
      </c>
      <c r="AI36" s="41">
        <v>0</v>
      </c>
      <c r="AJ36" s="41">
        <v>0</v>
      </c>
      <c r="AK36" s="41">
        <v>0</v>
      </c>
      <c r="AL36" s="41">
        <v>0</v>
      </c>
      <c r="AM36" s="41">
        <v>0</v>
      </c>
      <c r="AN36" s="41">
        <v>0</v>
      </c>
      <c r="AO36" s="41">
        <v>0</v>
      </c>
      <c r="AP36" s="41">
        <v>0</v>
      </c>
      <c r="AQ36" s="41">
        <v>0</v>
      </c>
      <c r="AR36" s="41">
        <v>0</v>
      </c>
      <c r="AS36" s="41">
        <v>0</v>
      </c>
      <c r="AT36" s="41">
        <v>0</v>
      </c>
      <c r="AU36" s="41">
        <v>0</v>
      </c>
      <c r="AV36" s="41">
        <v>0</v>
      </c>
      <c r="AW36" s="41">
        <v>0</v>
      </c>
      <c r="AX36" s="41">
        <v>0</v>
      </c>
      <c r="AY36" s="41">
        <v>0</v>
      </c>
      <c r="AZ36" s="41">
        <v>0</v>
      </c>
      <c r="BA36" s="41">
        <v>0</v>
      </c>
      <c r="BB36" s="41">
        <v>0</v>
      </c>
      <c r="BC36" s="41">
        <v>0</v>
      </c>
      <c r="BD36" s="41">
        <v>0</v>
      </c>
      <c r="BE36" s="41">
        <v>0</v>
      </c>
      <c r="BF36" s="41">
        <v>0</v>
      </c>
      <c r="BG36" s="41">
        <v>0</v>
      </c>
      <c r="BH36" s="41">
        <v>0</v>
      </c>
      <c r="BI36" s="41">
        <v>0</v>
      </c>
      <c r="BJ36" s="41">
        <v>0</v>
      </c>
      <c r="BK36" s="41">
        <v>0</v>
      </c>
      <c r="BL36" s="41">
        <v>0</v>
      </c>
      <c r="BM36" s="153">
        <f t="shared" si="4"/>
        <v>0</v>
      </c>
    </row>
    <row r="37" spans="1:65" s="59" customFormat="1" ht="14.4" customHeight="1" x14ac:dyDescent="0.3">
      <c r="A37" s="123"/>
      <c r="B37" s="161" t="s">
        <v>179</v>
      </c>
      <c r="C37" s="110"/>
      <c r="D37" s="94" t="s">
        <v>66</v>
      </c>
      <c r="E37" s="41">
        <v>0</v>
      </c>
      <c r="F37" s="41">
        <v>0</v>
      </c>
      <c r="G37" s="41">
        <v>0</v>
      </c>
      <c r="H37" s="41">
        <v>0</v>
      </c>
      <c r="I37" s="41">
        <v>0</v>
      </c>
      <c r="J37" s="41">
        <v>0</v>
      </c>
      <c r="K37" s="41">
        <v>0</v>
      </c>
      <c r="L37" s="41">
        <v>0</v>
      </c>
      <c r="M37" s="41">
        <v>0</v>
      </c>
      <c r="N37" s="41">
        <v>0</v>
      </c>
      <c r="O37" s="41">
        <v>0</v>
      </c>
      <c r="P37" s="41">
        <v>0</v>
      </c>
      <c r="Q37" s="41">
        <v>0</v>
      </c>
      <c r="R37" s="41">
        <v>0</v>
      </c>
      <c r="S37" s="41">
        <v>0</v>
      </c>
      <c r="T37" s="41">
        <v>0</v>
      </c>
      <c r="U37" s="41">
        <v>0</v>
      </c>
      <c r="V37" s="41">
        <v>0</v>
      </c>
      <c r="W37" s="41">
        <v>0</v>
      </c>
      <c r="X37" s="41">
        <v>0</v>
      </c>
      <c r="Y37" s="41">
        <v>0</v>
      </c>
      <c r="Z37" s="41">
        <v>0</v>
      </c>
      <c r="AA37" s="41">
        <v>0</v>
      </c>
      <c r="AB37" s="41">
        <v>0</v>
      </c>
      <c r="AC37" s="41">
        <v>0</v>
      </c>
      <c r="AD37" s="41">
        <v>0</v>
      </c>
      <c r="AE37" s="41">
        <v>0</v>
      </c>
      <c r="AF37" s="41">
        <v>0</v>
      </c>
      <c r="AG37" s="41">
        <v>0</v>
      </c>
      <c r="AH37" s="41">
        <v>0</v>
      </c>
      <c r="AI37" s="41">
        <v>0</v>
      </c>
      <c r="AJ37" s="41">
        <v>0</v>
      </c>
      <c r="AK37" s="41">
        <v>0</v>
      </c>
      <c r="AL37" s="41">
        <v>0</v>
      </c>
      <c r="AM37" s="41">
        <v>0</v>
      </c>
      <c r="AN37" s="41">
        <v>0</v>
      </c>
      <c r="AO37" s="41">
        <v>0</v>
      </c>
      <c r="AP37" s="41">
        <v>0</v>
      </c>
      <c r="AQ37" s="41">
        <v>0</v>
      </c>
      <c r="AR37" s="41">
        <v>0</v>
      </c>
      <c r="AS37" s="41">
        <v>0</v>
      </c>
      <c r="AT37" s="41">
        <v>0</v>
      </c>
      <c r="AU37" s="41">
        <v>0</v>
      </c>
      <c r="AV37" s="41">
        <v>0</v>
      </c>
      <c r="AW37" s="41">
        <v>0</v>
      </c>
      <c r="AX37" s="41">
        <v>0</v>
      </c>
      <c r="AY37" s="41">
        <v>0</v>
      </c>
      <c r="AZ37" s="41">
        <v>0</v>
      </c>
      <c r="BA37" s="41">
        <v>0</v>
      </c>
      <c r="BB37" s="41">
        <v>0</v>
      </c>
      <c r="BC37" s="41">
        <v>0</v>
      </c>
      <c r="BD37" s="41">
        <v>0</v>
      </c>
      <c r="BE37" s="41">
        <v>0</v>
      </c>
      <c r="BF37" s="41">
        <v>0</v>
      </c>
      <c r="BG37" s="41">
        <v>0</v>
      </c>
      <c r="BH37" s="41">
        <v>0</v>
      </c>
      <c r="BI37" s="41">
        <v>0</v>
      </c>
      <c r="BJ37" s="41">
        <v>0</v>
      </c>
      <c r="BK37" s="41">
        <v>0</v>
      </c>
      <c r="BL37" s="41">
        <v>0</v>
      </c>
      <c r="BM37" s="153">
        <f t="shared" si="4"/>
        <v>0</v>
      </c>
    </row>
    <row r="38" spans="1:65" s="59" customFormat="1" x14ac:dyDescent="0.3">
      <c r="A38" s="123"/>
      <c r="B38" s="161" t="s">
        <v>180</v>
      </c>
      <c r="C38" s="110"/>
      <c r="D38" s="94" t="s">
        <v>66</v>
      </c>
      <c r="E38" s="41">
        <v>0</v>
      </c>
      <c r="F38" s="41">
        <v>0</v>
      </c>
      <c r="G38" s="41">
        <v>0</v>
      </c>
      <c r="H38" s="41">
        <v>0</v>
      </c>
      <c r="I38" s="41">
        <v>0</v>
      </c>
      <c r="J38" s="41">
        <v>0</v>
      </c>
      <c r="K38" s="41">
        <v>0</v>
      </c>
      <c r="L38" s="41">
        <v>0</v>
      </c>
      <c r="M38" s="41">
        <v>0</v>
      </c>
      <c r="N38" s="41">
        <v>0</v>
      </c>
      <c r="O38" s="41">
        <v>0</v>
      </c>
      <c r="P38" s="41">
        <v>0</v>
      </c>
      <c r="Q38" s="41">
        <v>0</v>
      </c>
      <c r="R38" s="41">
        <v>0</v>
      </c>
      <c r="S38" s="41">
        <v>0</v>
      </c>
      <c r="T38" s="41">
        <v>0</v>
      </c>
      <c r="U38" s="41">
        <v>0</v>
      </c>
      <c r="V38" s="41">
        <v>0</v>
      </c>
      <c r="W38" s="41">
        <v>0</v>
      </c>
      <c r="X38" s="41">
        <v>0</v>
      </c>
      <c r="Y38" s="41">
        <v>0</v>
      </c>
      <c r="Z38" s="41">
        <v>0</v>
      </c>
      <c r="AA38" s="41">
        <v>0</v>
      </c>
      <c r="AB38" s="41">
        <v>0</v>
      </c>
      <c r="AC38" s="41">
        <v>0</v>
      </c>
      <c r="AD38" s="41">
        <v>0</v>
      </c>
      <c r="AE38" s="41">
        <v>0</v>
      </c>
      <c r="AF38" s="41">
        <v>0</v>
      </c>
      <c r="AG38" s="41">
        <v>0</v>
      </c>
      <c r="AH38" s="41">
        <v>0</v>
      </c>
      <c r="AI38" s="41">
        <v>0</v>
      </c>
      <c r="AJ38" s="41">
        <v>0</v>
      </c>
      <c r="AK38" s="41">
        <v>0</v>
      </c>
      <c r="AL38" s="41">
        <v>0</v>
      </c>
      <c r="AM38" s="41">
        <v>0</v>
      </c>
      <c r="AN38" s="41">
        <v>0</v>
      </c>
      <c r="AO38" s="41">
        <v>0</v>
      </c>
      <c r="AP38" s="41">
        <v>0</v>
      </c>
      <c r="AQ38" s="41">
        <v>0</v>
      </c>
      <c r="AR38" s="41">
        <v>0</v>
      </c>
      <c r="AS38" s="41">
        <v>0</v>
      </c>
      <c r="AT38" s="41">
        <v>0</v>
      </c>
      <c r="AU38" s="41">
        <v>0</v>
      </c>
      <c r="AV38" s="41">
        <v>0</v>
      </c>
      <c r="AW38" s="41">
        <v>0</v>
      </c>
      <c r="AX38" s="41">
        <v>0</v>
      </c>
      <c r="AY38" s="41">
        <v>0</v>
      </c>
      <c r="AZ38" s="41">
        <v>0</v>
      </c>
      <c r="BA38" s="41">
        <v>0</v>
      </c>
      <c r="BB38" s="41">
        <v>0</v>
      </c>
      <c r="BC38" s="41">
        <v>0</v>
      </c>
      <c r="BD38" s="41">
        <v>0</v>
      </c>
      <c r="BE38" s="41">
        <v>0</v>
      </c>
      <c r="BF38" s="41">
        <v>0</v>
      </c>
      <c r="BG38" s="41">
        <v>0</v>
      </c>
      <c r="BH38" s="41">
        <v>0</v>
      </c>
      <c r="BI38" s="41">
        <v>0</v>
      </c>
      <c r="BJ38" s="41">
        <v>0</v>
      </c>
      <c r="BK38" s="41">
        <v>0</v>
      </c>
      <c r="BL38" s="41">
        <v>0</v>
      </c>
      <c r="BM38" s="153">
        <f t="shared" si="4"/>
        <v>0</v>
      </c>
    </row>
    <row r="39" spans="1:65" s="59" customFormat="1" x14ac:dyDescent="0.3">
      <c r="A39" s="123"/>
      <c r="B39" s="161" t="s">
        <v>181</v>
      </c>
      <c r="C39" s="110"/>
      <c r="D39" s="94" t="s">
        <v>66</v>
      </c>
      <c r="E39" s="41">
        <v>0</v>
      </c>
      <c r="F39" s="41">
        <v>0</v>
      </c>
      <c r="G39" s="41">
        <v>0</v>
      </c>
      <c r="H39" s="41">
        <v>0</v>
      </c>
      <c r="I39" s="41">
        <v>0</v>
      </c>
      <c r="J39" s="41">
        <v>0</v>
      </c>
      <c r="K39" s="41">
        <v>0</v>
      </c>
      <c r="L39" s="41">
        <v>0</v>
      </c>
      <c r="M39" s="41">
        <v>0</v>
      </c>
      <c r="N39" s="41">
        <v>0</v>
      </c>
      <c r="O39" s="41">
        <v>0</v>
      </c>
      <c r="P39" s="41">
        <v>0</v>
      </c>
      <c r="Q39" s="41">
        <v>0</v>
      </c>
      <c r="R39" s="41">
        <v>0</v>
      </c>
      <c r="S39" s="41">
        <v>0</v>
      </c>
      <c r="T39" s="41">
        <v>0</v>
      </c>
      <c r="U39" s="41">
        <v>0</v>
      </c>
      <c r="V39" s="41">
        <v>0</v>
      </c>
      <c r="W39" s="41">
        <v>0</v>
      </c>
      <c r="X39" s="41">
        <v>0</v>
      </c>
      <c r="Y39" s="41">
        <v>0</v>
      </c>
      <c r="Z39" s="41">
        <v>0</v>
      </c>
      <c r="AA39" s="41">
        <v>0</v>
      </c>
      <c r="AB39" s="41">
        <v>0</v>
      </c>
      <c r="AC39" s="41">
        <v>0</v>
      </c>
      <c r="AD39" s="41">
        <v>0</v>
      </c>
      <c r="AE39" s="41">
        <v>0</v>
      </c>
      <c r="AF39" s="41">
        <v>0</v>
      </c>
      <c r="AG39" s="41">
        <v>0</v>
      </c>
      <c r="AH39" s="41">
        <v>0</v>
      </c>
      <c r="AI39" s="41">
        <v>0</v>
      </c>
      <c r="AJ39" s="41">
        <v>0</v>
      </c>
      <c r="AK39" s="41">
        <v>0</v>
      </c>
      <c r="AL39" s="41">
        <v>0</v>
      </c>
      <c r="AM39" s="41">
        <v>0</v>
      </c>
      <c r="AN39" s="41">
        <v>0</v>
      </c>
      <c r="AO39" s="41">
        <v>0</v>
      </c>
      <c r="AP39" s="41">
        <v>0</v>
      </c>
      <c r="AQ39" s="41">
        <v>0</v>
      </c>
      <c r="AR39" s="41">
        <v>0</v>
      </c>
      <c r="AS39" s="41">
        <v>0</v>
      </c>
      <c r="AT39" s="41">
        <v>0</v>
      </c>
      <c r="AU39" s="41">
        <v>0</v>
      </c>
      <c r="AV39" s="41">
        <v>0</v>
      </c>
      <c r="AW39" s="41">
        <v>0</v>
      </c>
      <c r="AX39" s="41">
        <v>0</v>
      </c>
      <c r="AY39" s="41">
        <v>0</v>
      </c>
      <c r="AZ39" s="41">
        <v>0</v>
      </c>
      <c r="BA39" s="41">
        <v>0</v>
      </c>
      <c r="BB39" s="41">
        <v>0</v>
      </c>
      <c r="BC39" s="41">
        <v>0</v>
      </c>
      <c r="BD39" s="41">
        <v>0</v>
      </c>
      <c r="BE39" s="41">
        <v>0</v>
      </c>
      <c r="BF39" s="41">
        <v>0</v>
      </c>
      <c r="BG39" s="41">
        <v>0</v>
      </c>
      <c r="BH39" s="41">
        <v>0</v>
      </c>
      <c r="BI39" s="41">
        <v>0</v>
      </c>
      <c r="BJ39" s="41">
        <v>0</v>
      </c>
      <c r="BK39" s="41">
        <v>0</v>
      </c>
      <c r="BL39" s="41">
        <v>0</v>
      </c>
      <c r="BM39" s="153">
        <f t="shared" si="4"/>
        <v>0</v>
      </c>
    </row>
    <row r="40" spans="1:65" s="59" customFormat="1" x14ac:dyDescent="0.3">
      <c r="A40" s="123"/>
      <c r="B40" s="163" t="s">
        <v>182</v>
      </c>
      <c r="C40" s="110"/>
      <c r="D40" s="94" t="s">
        <v>66</v>
      </c>
      <c r="E40" s="41">
        <v>0</v>
      </c>
      <c r="F40" s="41">
        <v>0</v>
      </c>
      <c r="G40" s="41">
        <v>0</v>
      </c>
      <c r="H40" s="41">
        <v>0</v>
      </c>
      <c r="I40" s="41">
        <v>0</v>
      </c>
      <c r="J40" s="41">
        <v>0</v>
      </c>
      <c r="K40" s="41">
        <v>0</v>
      </c>
      <c r="L40" s="41">
        <v>0</v>
      </c>
      <c r="M40" s="41">
        <v>0</v>
      </c>
      <c r="N40" s="41">
        <v>0</v>
      </c>
      <c r="O40" s="41">
        <v>0</v>
      </c>
      <c r="P40" s="41">
        <v>0</v>
      </c>
      <c r="Q40" s="41">
        <v>0</v>
      </c>
      <c r="R40" s="41">
        <v>0</v>
      </c>
      <c r="S40" s="41">
        <v>0</v>
      </c>
      <c r="T40" s="41">
        <v>0</v>
      </c>
      <c r="U40" s="41">
        <v>0</v>
      </c>
      <c r="V40" s="41">
        <v>0</v>
      </c>
      <c r="W40" s="41">
        <v>0</v>
      </c>
      <c r="X40" s="41">
        <v>0</v>
      </c>
      <c r="Y40" s="41">
        <v>0</v>
      </c>
      <c r="Z40" s="41">
        <v>0</v>
      </c>
      <c r="AA40" s="41">
        <v>0</v>
      </c>
      <c r="AB40" s="41">
        <v>0</v>
      </c>
      <c r="AC40" s="41">
        <v>0</v>
      </c>
      <c r="AD40" s="41">
        <v>0</v>
      </c>
      <c r="AE40" s="41">
        <v>0</v>
      </c>
      <c r="AF40" s="41">
        <v>0</v>
      </c>
      <c r="AG40" s="41">
        <v>0</v>
      </c>
      <c r="AH40" s="41">
        <v>0</v>
      </c>
      <c r="AI40" s="41">
        <v>0</v>
      </c>
      <c r="AJ40" s="41">
        <v>0</v>
      </c>
      <c r="AK40" s="41">
        <v>0</v>
      </c>
      <c r="AL40" s="41">
        <v>0</v>
      </c>
      <c r="AM40" s="41">
        <v>0</v>
      </c>
      <c r="AN40" s="41">
        <v>0</v>
      </c>
      <c r="AO40" s="41">
        <v>0</v>
      </c>
      <c r="AP40" s="41">
        <v>0</v>
      </c>
      <c r="AQ40" s="41">
        <v>0</v>
      </c>
      <c r="AR40" s="41">
        <v>0</v>
      </c>
      <c r="AS40" s="41">
        <v>0</v>
      </c>
      <c r="AT40" s="41">
        <v>0</v>
      </c>
      <c r="AU40" s="41">
        <v>0</v>
      </c>
      <c r="AV40" s="41">
        <v>0</v>
      </c>
      <c r="AW40" s="41">
        <v>0</v>
      </c>
      <c r="AX40" s="41">
        <v>0</v>
      </c>
      <c r="AY40" s="41">
        <v>0</v>
      </c>
      <c r="AZ40" s="41">
        <v>0</v>
      </c>
      <c r="BA40" s="41">
        <v>0</v>
      </c>
      <c r="BB40" s="41">
        <v>0</v>
      </c>
      <c r="BC40" s="41">
        <v>0</v>
      </c>
      <c r="BD40" s="41">
        <v>0</v>
      </c>
      <c r="BE40" s="41">
        <v>0</v>
      </c>
      <c r="BF40" s="41">
        <v>0</v>
      </c>
      <c r="BG40" s="41">
        <v>0</v>
      </c>
      <c r="BH40" s="41">
        <v>0</v>
      </c>
      <c r="BI40" s="41">
        <v>0</v>
      </c>
      <c r="BJ40" s="41">
        <v>0</v>
      </c>
      <c r="BK40" s="41">
        <v>0</v>
      </c>
      <c r="BL40" s="41">
        <v>0</v>
      </c>
      <c r="BM40" s="153">
        <f t="shared" si="4"/>
        <v>0</v>
      </c>
    </row>
    <row r="41" spans="1:65" s="59" customFormat="1" ht="31.2" x14ac:dyDescent="0.3">
      <c r="A41" s="123"/>
      <c r="B41" s="161" t="s">
        <v>183</v>
      </c>
      <c r="C41" s="110"/>
      <c r="D41" s="94" t="s">
        <v>66</v>
      </c>
      <c r="E41" s="41">
        <v>0</v>
      </c>
      <c r="F41" s="41">
        <v>0</v>
      </c>
      <c r="G41" s="41">
        <v>0</v>
      </c>
      <c r="H41" s="41">
        <v>0</v>
      </c>
      <c r="I41" s="41">
        <v>0</v>
      </c>
      <c r="J41" s="41">
        <v>0</v>
      </c>
      <c r="K41" s="41">
        <v>0</v>
      </c>
      <c r="L41" s="41">
        <v>0</v>
      </c>
      <c r="M41" s="41">
        <v>0</v>
      </c>
      <c r="N41" s="41">
        <v>0</v>
      </c>
      <c r="O41" s="41">
        <v>0</v>
      </c>
      <c r="P41" s="41">
        <v>0</v>
      </c>
      <c r="Q41" s="41">
        <v>0</v>
      </c>
      <c r="R41" s="41">
        <v>0</v>
      </c>
      <c r="S41" s="41">
        <v>0</v>
      </c>
      <c r="T41" s="41">
        <v>0</v>
      </c>
      <c r="U41" s="41">
        <v>0</v>
      </c>
      <c r="V41" s="41">
        <v>0</v>
      </c>
      <c r="W41" s="41">
        <v>0</v>
      </c>
      <c r="X41" s="41">
        <v>0</v>
      </c>
      <c r="Y41" s="41">
        <v>0</v>
      </c>
      <c r="Z41" s="41">
        <v>0</v>
      </c>
      <c r="AA41" s="41">
        <v>0</v>
      </c>
      <c r="AB41" s="41">
        <v>0</v>
      </c>
      <c r="AC41" s="41">
        <v>0</v>
      </c>
      <c r="AD41" s="41">
        <v>0</v>
      </c>
      <c r="AE41" s="41">
        <v>0</v>
      </c>
      <c r="AF41" s="41">
        <v>0</v>
      </c>
      <c r="AG41" s="41">
        <v>0</v>
      </c>
      <c r="AH41" s="41">
        <v>0</v>
      </c>
      <c r="AI41" s="41">
        <v>0</v>
      </c>
      <c r="AJ41" s="41">
        <v>0</v>
      </c>
      <c r="AK41" s="41">
        <v>0</v>
      </c>
      <c r="AL41" s="41">
        <v>0</v>
      </c>
      <c r="AM41" s="41">
        <v>0</v>
      </c>
      <c r="AN41" s="41">
        <v>0</v>
      </c>
      <c r="AO41" s="41">
        <v>0</v>
      </c>
      <c r="AP41" s="41">
        <v>0</v>
      </c>
      <c r="AQ41" s="41">
        <v>0</v>
      </c>
      <c r="AR41" s="41">
        <v>0</v>
      </c>
      <c r="AS41" s="41">
        <v>0</v>
      </c>
      <c r="AT41" s="41">
        <v>0</v>
      </c>
      <c r="AU41" s="41">
        <v>0</v>
      </c>
      <c r="AV41" s="41">
        <v>0</v>
      </c>
      <c r="AW41" s="41">
        <v>0</v>
      </c>
      <c r="AX41" s="41">
        <v>0</v>
      </c>
      <c r="AY41" s="41">
        <v>0</v>
      </c>
      <c r="AZ41" s="41">
        <v>0</v>
      </c>
      <c r="BA41" s="41">
        <v>0</v>
      </c>
      <c r="BB41" s="41">
        <v>0</v>
      </c>
      <c r="BC41" s="41">
        <v>0</v>
      </c>
      <c r="BD41" s="41">
        <v>0</v>
      </c>
      <c r="BE41" s="41">
        <v>0</v>
      </c>
      <c r="BF41" s="41">
        <v>0</v>
      </c>
      <c r="BG41" s="41">
        <v>0</v>
      </c>
      <c r="BH41" s="41">
        <v>0</v>
      </c>
      <c r="BI41" s="41">
        <v>0</v>
      </c>
      <c r="BJ41" s="41">
        <v>0</v>
      </c>
      <c r="BK41" s="41">
        <v>0</v>
      </c>
      <c r="BL41" s="41">
        <v>0</v>
      </c>
      <c r="BM41" s="153">
        <f t="shared" si="4"/>
        <v>0</v>
      </c>
    </row>
    <row r="42" spans="1:65" s="59" customFormat="1" ht="31.2" x14ac:dyDescent="0.3">
      <c r="A42" s="123"/>
      <c r="B42" s="161" t="s">
        <v>184</v>
      </c>
      <c r="C42" s="110"/>
      <c r="D42" s="94" t="s">
        <v>66</v>
      </c>
      <c r="E42" s="41">
        <v>0</v>
      </c>
      <c r="F42" s="41">
        <v>0</v>
      </c>
      <c r="G42" s="41">
        <v>0</v>
      </c>
      <c r="H42" s="41">
        <v>0</v>
      </c>
      <c r="I42" s="41">
        <v>0</v>
      </c>
      <c r="J42" s="41">
        <v>0</v>
      </c>
      <c r="K42" s="41">
        <v>0</v>
      </c>
      <c r="L42" s="41">
        <v>0</v>
      </c>
      <c r="M42" s="41">
        <v>0</v>
      </c>
      <c r="N42" s="41">
        <v>0</v>
      </c>
      <c r="O42" s="41">
        <v>0</v>
      </c>
      <c r="P42" s="41">
        <v>0</v>
      </c>
      <c r="Q42" s="41">
        <v>0</v>
      </c>
      <c r="R42" s="41">
        <v>0</v>
      </c>
      <c r="S42" s="41">
        <v>0</v>
      </c>
      <c r="T42" s="41">
        <v>0</v>
      </c>
      <c r="U42" s="41">
        <v>0</v>
      </c>
      <c r="V42" s="41">
        <v>0</v>
      </c>
      <c r="W42" s="41">
        <v>0</v>
      </c>
      <c r="X42" s="41">
        <v>0</v>
      </c>
      <c r="Y42" s="41">
        <v>0</v>
      </c>
      <c r="Z42" s="41">
        <v>0</v>
      </c>
      <c r="AA42" s="41">
        <v>0</v>
      </c>
      <c r="AB42" s="41">
        <v>0</v>
      </c>
      <c r="AC42" s="41">
        <v>0</v>
      </c>
      <c r="AD42" s="41">
        <v>0</v>
      </c>
      <c r="AE42" s="41">
        <v>0</v>
      </c>
      <c r="AF42" s="41">
        <v>0</v>
      </c>
      <c r="AG42" s="41">
        <v>0</v>
      </c>
      <c r="AH42" s="41">
        <v>0</v>
      </c>
      <c r="AI42" s="41">
        <v>0</v>
      </c>
      <c r="AJ42" s="41">
        <v>0</v>
      </c>
      <c r="AK42" s="41">
        <v>0</v>
      </c>
      <c r="AL42" s="41">
        <v>0</v>
      </c>
      <c r="AM42" s="41">
        <v>0</v>
      </c>
      <c r="AN42" s="41">
        <v>0</v>
      </c>
      <c r="AO42" s="41">
        <v>0</v>
      </c>
      <c r="AP42" s="41">
        <v>0</v>
      </c>
      <c r="AQ42" s="41">
        <v>0</v>
      </c>
      <c r="AR42" s="41">
        <v>0</v>
      </c>
      <c r="AS42" s="41">
        <v>0</v>
      </c>
      <c r="AT42" s="41">
        <v>0</v>
      </c>
      <c r="AU42" s="41">
        <v>0</v>
      </c>
      <c r="AV42" s="41">
        <v>0</v>
      </c>
      <c r="AW42" s="41">
        <v>0</v>
      </c>
      <c r="AX42" s="41">
        <v>0</v>
      </c>
      <c r="AY42" s="41">
        <v>0</v>
      </c>
      <c r="AZ42" s="41">
        <v>0</v>
      </c>
      <c r="BA42" s="41">
        <v>0</v>
      </c>
      <c r="BB42" s="41">
        <v>0</v>
      </c>
      <c r="BC42" s="41">
        <v>0</v>
      </c>
      <c r="BD42" s="41">
        <v>0</v>
      </c>
      <c r="BE42" s="41">
        <v>0</v>
      </c>
      <c r="BF42" s="41">
        <v>0</v>
      </c>
      <c r="BG42" s="41">
        <v>0</v>
      </c>
      <c r="BH42" s="41">
        <v>0</v>
      </c>
      <c r="BI42" s="41">
        <v>0</v>
      </c>
      <c r="BJ42" s="41">
        <v>0</v>
      </c>
      <c r="BK42" s="41">
        <v>0</v>
      </c>
      <c r="BL42" s="41">
        <v>0</v>
      </c>
      <c r="BM42" s="153">
        <f t="shared" si="4"/>
        <v>0</v>
      </c>
    </row>
    <row r="43" spans="1:65" s="59" customFormat="1" x14ac:dyDescent="0.3">
      <c r="A43" s="123"/>
      <c r="B43" s="161" t="s">
        <v>185</v>
      </c>
      <c r="C43" s="110"/>
      <c r="D43" s="94" t="s">
        <v>66</v>
      </c>
      <c r="E43" s="41">
        <v>0</v>
      </c>
      <c r="F43" s="41">
        <v>0</v>
      </c>
      <c r="G43" s="41">
        <v>0</v>
      </c>
      <c r="H43" s="41">
        <v>0</v>
      </c>
      <c r="I43" s="41">
        <v>0</v>
      </c>
      <c r="J43" s="41">
        <v>0</v>
      </c>
      <c r="K43" s="41">
        <v>0</v>
      </c>
      <c r="L43" s="41">
        <v>0</v>
      </c>
      <c r="M43" s="41">
        <v>0</v>
      </c>
      <c r="N43" s="41">
        <v>0</v>
      </c>
      <c r="O43" s="41">
        <v>0</v>
      </c>
      <c r="P43" s="41">
        <v>0</v>
      </c>
      <c r="Q43" s="41">
        <v>0</v>
      </c>
      <c r="R43" s="41">
        <v>0</v>
      </c>
      <c r="S43" s="41">
        <v>0</v>
      </c>
      <c r="T43" s="41">
        <v>0</v>
      </c>
      <c r="U43" s="41">
        <v>0</v>
      </c>
      <c r="V43" s="41">
        <v>0</v>
      </c>
      <c r="W43" s="41">
        <v>0</v>
      </c>
      <c r="X43" s="41">
        <v>0</v>
      </c>
      <c r="Y43" s="41">
        <v>0</v>
      </c>
      <c r="Z43" s="41">
        <v>0</v>
      </c>
      <c r="AA43" s="41">
        <v>0</v>
      </c>
      <c r="AB43" s="41">
        <v>0</v>
      </c>
      <c r="AC43" s="41">
        <v>0</v>
      </c>
      <c r="AD43" s="41">
        <v>0</v>
      </c>
      <c r="AE43" s="41">
        <v>0</v>
      </c>
      <c r="AF43" s="41">
        <v>0</v>
      </c>
      <c r="AG43" s="41">
        <v>0</v>
      </c>
      <c r="AH43" s="41">
        <v>0</v>
      </c>
      <c r="AI43" s="41">
        <v>0</v>
      </c>
      <c r="AJ43" s="41">
        <v>0</v>
      </c>
      <c r="AK43" s="41">
        <v>0</v>
      </c>
      <c r="AL43" s="41">
        <v>0</v>
      </c>
      <c r="AM43" s="41">
        <v>0</v>
      </c>
      <c r="AN43" s="41">
        <v>0</v>
      </c>
      <c r="AO43" s="41">
        <v>0</v>
      </c>
      <c r="AP43" s="41">
        <v>0</v>
      </c>
      <c r="AQ43" s="41">
        <v>0</v>
      </c>
      <c r="AR43" s="41">
        <v>0</v>
      </c>
      <c r="AS43" s="41">
        <v>0</v>
      </c>
      <c r="AT43" s="41">
        <v>0</v>
      </c>
      <c r="AU43" s="41">
        <v>0</v>
      </c>
      <c r="AV43" s="41">
        <v>0</v>
      </c>
      <c r="AW43" s="41">
        <v>0</v>
      </c>
      <c r="AX43" s="41">
        <v>0</v>
      </c>
      <c r="AY43" s="41">
        <v>0</v>
      </c>
      <c r="AZ43" s="41">
        <v>0</v>
      </c>
      <c r="BA43" s="41">
        <v>0</v>
      </c>
      <c r="BB43" s="41">
        <v>0</v>
      </c>
      <c r="BC43" s="41">
        <v>0</v>
      </c>
      <c r="BD43" s="41">
        <v>0</v>
      </c>
      <c r="BE43" s="41">
        <v>0</v>
      </c>
      <c r="BF43" s="41">
        <v>0</v>
      </c>
      <c r="BG43" s="41">
        <v>0</v>
      </c>
      <c r="BH43" s="41">
        <v>0</v>
      </c>
      <c r="BI43" s="41">
        <v>0</v>
      </c>
      <c r="BJ43" s="41">
        <v>0</v>
      </c>
      <c r="BK43" s="41">
        <v>0</v>
      </c>
      <c r="BL43" s="41">
        <v>0</v>
      </c>
      <c r="BM43" s="153">
        <f t="shared" si="4"/>
        <v>0</v>
      </c>
    </row>
    <row r="44" spans="1:65" s="59" customFormat="1" ht="46.8" x14ac:dyDescent="0.3">
      <c r="A44" s="123"/>
      <c r="B44" s="161" t="s">
        <v>186</v>
      </c>
      <c r="C44" s="110"/>
      <c r="D44" s="94" t="s">
        <v>66</v>
      </c>
      <c r="E44" s="41">
        <v>0</v>
      </c>
      <c r="F44" s="41">
        <v>0</v>
      </c>
      <c r="G44" s="41">
        <v>0</v>
      </c>
      <c r="H44" s="41">
        <v>0</v>
      </c>
      <c r="I44" s="41">
        <v>0</v>
      </c>
      <c r="J44" s="41">
        <v>0</v>
      </c>
      <c r="K44" s="41">
        <v>0</v>
      </c>
      <c r="L44" s="41">
        <v>0</v>
      </c>
      <c r="M44" s="41">
        <v>0</v>
      </c>
      <c r="N44" s="41">
        <v>0</v>
      </c>
      <c r="O44" s="41">
        <v>0</v>
      </c>
      <c r="P44" s="41">
        <v>0</v>
      </c>
      <c r="Q44" s="41">
        <v>0</v>
      </c>
      <c r="R44" s="41">
        <v>0</v>
      </c>
      <c r="S44" s="41">
        <v>0</v>
      </c>
      <c r="T44" s="41">
        <v>0</v>
      </c>
      <c r="U44" s="41">
        <v>0</v>
      </c>
      <c r="V44" s="41">
        <v>0</v>
      </c>
      <c r="W44" s="41">
        <v>0</v>
      </c>
      <c r="X44" s="41">
        <v>0</v>
      </c>
      <c r="Y44" s="41">
        <v>0</v>
      </c>
      <c r="Z44" s="41">
        <v>0</v>
      </c>
      <c r="AA44" s="41">
        <v>0</v>
      </c>
      <c r="AB44" s="41">
        <v>0</v>
      </c>
      <c r="AC44" s="41">
        <v>0</v>
      </c>
      <c r="AD44" s="41">
        <v>0</v>
      </c>
      <c r="AE44" s="41">
        <v>0</v>
      </c>
      <c r="AF44" s="41">
        <v>0</v>
      </c>
      <c r="AG44" s="41">
        <v>0</v>
      </c>
      <c r="AH44" s="41">
        <v>0</v>
      </c>
      <c r="AI44" s="41">
        <v>0</v>
      </c>
      <c r="AJ44" s="41">
        <v>0</v>
      </c>
      <c r="AK44" s="41">
        <v>0</v>
      </c>
      <c r="AL44" s="41">
        <v>0</v>
      </c>
      <c r="AM44" s="41">
        <v>0</v>
      </c>
      <c r="AN44" s="41">
        <v>0</v>
      </c>
      <c r="AO44" s="41">
        <v>0</v>
      </c>
      <c r="AP44" s="41">
        <v>0</v>
      </c>
      <c r="AQ44" s="41">
        <v>0</v>
      </c>
      <c r="AR44" s="41">
        <v>0</v>
      </c>
      <c r="AS44" s="41">
        <v>0</v>
      </c>
      <c r="AT44" s="41">
        <v>0</v>
      </c>
      <c r="AU44" s="41">
        <v>0</v>
      </c>
      <c r="AV44" s="41">
        <v>0</v>
      </c>
      <c r="AW44" s="41">
        <v>0</v>
      </c>
      <c r="AX44" s="41">
        <v>0</v>
      </c>
      <c r="AY44" s="41">
        <v>0</v>
      </c>
      <c r="AZ44" s="41">
        <v>0</v>
      </c>
      <c r="BA44" s="41">
        <v>0</v>
      </c>
      <c r="BB44" s="41">
        <v>0</v>
      </c>
      <c r="BC44" s="41">
        <v>0</v>
      </c>
      <c r="BD44" s="41">
        <v>0</v>
      </c>
      <c r="BE44" s="41">
        <v>0</v>
      </c>
      <c r="BF44" s="41">
        <v>0</v>
      </c>
      <c r="BG44" s="41">
        <v>0</v>
      </c>
      <c r="BH44" s="41">
        <v>0</v>
      </c>
      <c r="BI44" s="41">
        <v>0</v>
      </c>
      <c r="BJ44" s="41">
        <v>0</v>
      </c>
      <c r="BK44" s="41">
        <v>0</v>
      </c>
      <c r="BL44" s="41">
        <v>0</v>
      </c>
      <c r="BM44" s="153">
        <f t="shared" si="4"/>
        <v>0</v>
      </c>
    </row>
    <row r="45" spans="1:65" s="59" customFormat="1" ht="62.4" x14ac:dyDescent="0.3">
      <c r="A45" s="123"/>
      <c r="B45" s="161" t="s">
        <v>187</v>
      </c>
      <c r="C45" s="110"/>
      <c r="D45" s="94" t="s">
        <v>66</v>
      </c>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94">
        <f>IF($C$11="24 місяці",SUM(E45:AB45),IF($C$11="36 місяців",SUM(E45:AN45),SUM(E45:BL45)))</f>
        <v>0</v>
      </c>
    </row>
    <row r="46" spans="1:65" s="59" customFormat="1" x14ac:dyDescent="0.3">
      <c r="A46" s="123"/>
      <c r="B46" s="164" t="s">
        <v>188</v>
      </c>
      <c r="C46" s="110"/>
      <c r="D46" s="94" t="s">
        <v>66</v>
      </c>
      <c r="E46" s="124">
        <f>IF(E$13&gt;IF($C$11="24 місяці",24,IF($C$11="36 місяців",36,60)),0,SUM(E47:E49))</f>
        <v>0</v>
      </c>
      <c r="F46" s="94">
        <f t="shared" ref="F46:BM46" si="5">IF(F$13&gt;IF($C$11="24 місяці",24,IF($C$11="36 місяців",36,60)),0,SUM(F47:F49))</f>
        <v>0</v>
      </c>
      <c r="G46" s="94">
        <f t="shared" si="5"/>
        <v>0</v>
      </c>
      <c r="H46" s="94">
        <f t="shared" si="5"/>
        <v>0</v>
      </c>
      <c r="I46" s="94">
        <f t="shared" si="5"/>
        <v>0</v>
      </c>
      <c r="J46" s="94">
        <f t="shared" si="5"/>
        <v>0</v>
      </c>
      <c r="K46" s="94">
        <f t="shared" si="5"/>
        <v>0</v>
      </c>
      <c r="L46" s="94">
        <f t="shared" si="5"/>
        <v>0</v>
      </c>
      <c r="M46" s="94">
        <f t="shared" si="5"/>
        <v>0</v>
      </c>
      <c r="N46" s="94">
        <f t="shared" si="5"/>
        <v>0</v>
      </c>
      <c r="O46" s="94">
        <f t="shared" si="5"/>
        <v>0</v>
      </c>
      <c r="P46" s="94">
        <f t="shared" si="5"/>
        <v>0</v>
      </c>
      <c r="Q46" s="94">
        <f t="shared" si="5"/>
        <v>0</v>
      </c>
      <c r="R46" s="94">
        <f t="shared" si="5"/>
        <v>0</v>
      </c>
      <c r="S46" s="94">
        <f t="shared" si="5"/>
        <v>0</v>
      </c>
      <c r="T46" s="94">
        <f t="shared" si="5"/>
        <v>0</v>
      </c>
      <c r="U46" s="94">
        <f t="shared" si="5"/>
        <v>0</v>
      </c>
      <c r="V46" s="94">
        <f t="shared" si="5"/>
        <v>0</v>
      </c>
      <c r="W46" s="94">
        <f t="shared" si="5"/>
        <v>0</v>
      </c>
      <c r="X46" s="94">
        <f t="shared" si="5"/>
        <v>0</v>
      </c>
      <c r="Y46" s="94">
        <f t="shared" si="5"/>
        <v>0</v>
      </c>
      <c r="Z46" s="94">
        <f t="shared" si="5"/>
        <v>0</v>
      </c>
      <c r="AA46" s="94">
        <f t="shared" si="5"/>
        <v>0</v>
      </c>
      <c r="AB46" s="94">
        <f t="shared" si="5"/>
        <v>0</v>
      </c>
      <c r="AC46" s="94">
        <f t="shared" si="5"/>
        <v>0</v>
      </c>
      <c r="AD46" s="94">
        <f t="shared" si="5"/>
        <v>0</v>
      </c>
      <c r="AE46" s="94">
        <f t="shared" si="5"/>
        <v>0</v>
      </c>
      <c r="AF46" s="94">
        <f t="shared" si="5"/>
        <v>0</v>
      </c>
      <c r="AG46" s="94">
        <f t="shared" si="5"/>
        <v>0</v>
      </c>
      <c r="AH46" s="94">
        <f t="shared" si="5"/>
        <v>0</v>
      </c>
      <c r="AI46" s="94">
        <f t="shared" si="5"/>
        <v>0</v>
      </c>
      <c r="AJ46" s="94">
        <f t="shared" si="5"/>
        <v>0</v>
      </c>
      <c r="AK46" s="94">
        <f t="shared" si="5"/>
        <v>0</v>
      </c>
      <c r="AL46" s="94">
        <f t="shared" si="5"/>
        <v>0</v>
      </c>
      <c r="AM46" s="94">
        <f t="shared" si="5"/>
        <v>0</v>
      </c>
      <c r="AN46" s="94">
        <f t="shared" si="5"/>
        <v>0</v>
      </c>
      <c r="AO46" s="94">
        <f t="shared" si="5"/>
        <v>0</v>
      </c>
      <c r="AP46" s="94">
        <f t="shared" si="5"/>
        <v>0</v>
      </c>
      <c r="AQ46" s="94">
        <f t="shared" si="5"/>
        <v>0</v>
      </c>
      <c r="AR46" s="94">
        <f t="shared" si="5"/>
        <v>0</v>
      </c>
      <c r="AS46" s="94">
        <f t="shared" si="5"/>
        <v>0</v>
      </c>
      <c r="AT46" s="94">
        <f t="shared" si="5"/>
        <v>0</v>
      </c>
      <c r="AU46" s="94">
        <f t="shared" si="5"/>
        <v>0</v>
      </c>
      <c r="AV46" s="94">
        <f t="shared" si="5"/>
        <v>0</v>
      </c>
      <c r="AW46" s="94">
        <f t="shared" si="5"/>
        <v>0</v>
      </c>
      <c r="AX46" s="94">
        <f t="shared" si="5"/>
        <v>0</v>
      </c>
      <c r="AY46" s="94">
        <f t="shared" si="5"/>
        <v>0</v>
      </c>
      <c r="AZ46" s="94">
        <f t="shared" si="5"/>
        <v>0</v>
      </c>
      <c r="BA46" s="94">
        <f t="shared" si="5"/>
        <v>0</v>
      </c>
      <c r="BB46" s="94">
        <f t="shared" si="5"/>
        <v>0</v>
      </c>
      <c r="BC46" s="94">
        <f t="shared" si="5"/>
        <v>0</v>
      </c>
      <c r="BD46" s="94">
        <f t="shared" si="5"/>
        <v>0</v>
      </c>
      <c r="BE46" s="94">
        <f t="shared" si="5"/>
        <v>0</v>
      </c>
      <c r="BF46" s="94">
        <f t="shared" si="5"/>
        <v>0</v>
      </c>
      <c r="BG46" s="94">
        <f t="shared" si="5"/>
        <v>0</v>
      </c>
      <c r="BH46" s="94">
        <f t="shared" si="5"/>
        <v>0</v>
      </c>
      <c r="BI46" s="94">
        <f t="shared" si="5"/>
        <v>0</v>
      </c>
      <c r="BJ46" s="94">
        <f t="shared" si="5"/>
        <v>0</v>
      </c>
      <c r="BK46" s="94">
        <f t="shared" si="5"/>
        <v>0</v>
      </c>
      <c r="BL46" s="94">
        <f t="shared" si="5"/>
        <v>0</v>
      </c>
      <c r="BM46" s="94">
        <f t="shared" si="5"/>
        <v>0</v>
      </c>
    </row>
    <row r="47" spans="1:65" s="59" customFormat="1" x14ac:dyDescent="0.3">
      <c r="A47" s="123"/>
      <c r="B47" s="164" t="s">
        <v>189</v>
      </c>
      <c r="C47" s="110"/>
      <c r="D47" s="94" t="s">
        <v>66</v>
      </c>
      <c r="E47" s="41">
        <v>0</v>
      </c>
      <c r="F47" s="41">
        <v>0</v>
      </c>
      <c r="G47" s="41">
        <v>0</v>
      </c>
      <c r="H47" s="41">
        <v>0</v>
      </c>
      <c r="I47" s="41">
        <v>0</v>
      </c>
      <c r="J47" s="41">
        <v>0</v>
      </c>
      <c r="K47" s="41">
        <v>0</v>
      </c>
      <c r="L47" s="41">
        <v>0</v>
      </c>
      <c r="M47" s="41">
        <v>0</v>
      </c>
      <c r="N47" s="41">
        <v>0</v>
      </c>
      <c r="O47" s="41">
        <v>0</v>
      </c>
      <c r="P47" s="41">
        <v>0</v>
      </c>
      <c r="Q47" s="41">
        <v>0</v>
      </c>
      <c r="R47" s="41">
        <v>0</v>
      </c>
      <c r="S47" s="41">
        <v>0</v>
      </c>
      <c r="T47" s="41">
        <v>0</v>
      </c>
      <c r="U47" s="41">
        <v>0</v>
      </c>
      <c r="V47" s="41">
        <v>0</v>
      </c>
      <c r="W47" s="41">
        <v>0</v>
      </c>
      <c r="X47" s="41">
        <v>0</v>
      </c>
      <c r="Y47" s="41">
        <v>0</v>
      </c>
      <c r="Z47" s="41">
        <v>0</v>
      </c>
      <c r="AA47" s="41">
        <v>0</v>
      </c>
      <c r="AB47" s="41">
        <v>0</v>
      </c>
      <c r="AC47" s="41">
        <v>0</v>
      </c>
      <c r="AD47" s="41">
        <v>0</v>
      </c>
      <c r="AE47" s="41">
        <v>0</v>
      </c>
      <c r="AF47" s="41">
        <v>0</v>
      </c>
      <c r="AG47" s="41">
        <v>0</v>
      </c>
      <c r="AH47" s="41">
        <v>0</v>
      </c>
      <c r="AI47" s="41">
        <v>0</v>
      </c>
      <c r="AJ47" s="41">
        <v>0</v>
      </c>
      <c r="AK47" s="41">
        <v>0</v>
      </c>
      <c r="AL47" s="41">
        <v>0</v>
      </c>
      <c r="AM47" s="41">
        <v>0</v>
      </c>
      <c r="AN47" s="41">
        <v>0</v>
      </c>
      <c r="AO47" s="41">
        <v>0</v>
      </c>
      <c r="AP47" s="41">
        <v>0</v>
      </c>
      <c r="AQ47" s="41">
        <v>0</v>
      </c>
      <c r="AR47" s="41">
        <v>0</v>
      </c>
      <c r="AS47" s="41">
        <v>0</v>
      </c>
      <c r="AT47" s="41">
        <v>0</v>
      </c>
      <c r="AU47" s="41">
        <v>0</v>
      </c>
      <c r="AV47" s="41">
        <v>0</v>
      </c>
      <c r="AW47" s="41">
        <v>0</v>
      </c>
      <c r="AX47" s="41">
        <v>0</v>
      </c>
      <c r="AY47" s="41">
        <v>0</v>
      </c>
      <c r="AZ47" s="41">
        <v>0</v>
      </c>
      <c r="BA47" s="41">
        <v>0</v>
      </c>
      <c r="BB47" s="41">
        <v>0</v>
      </c>
      <c r="BC47" s="41">
        <v>0</v>
      </c>
      <c r="BD47" s="41">
        <v>0</v>
      </c>
      <c r="BE47" s="41">
        <v>0</v>
      </c>
      <c r="BF47" s="41">
        <v>0</v>
      </c>
      <c r="BG47" s="41">
        <v>0</v>
      </c>
      <c r="BH47" s="41">
        <v>0</v>
      </c>
      <c r="BI47" s="41">
        <v>0</v>
      </c>
      <c r="BJ47" s="41">
        <v>0</v>
      </c>
      <c r="BK47" s="41">
        <v>0</v>
      </c>
      <c r="BL47" s="41">
        <v>0</v>
      </c>
      <c r="BM47" s="94">
        <f>IF($C$11="24 місяці",SUM(E47:AB47),IF($C$11="36 місяців",SUM(E47:AN47),SUM(E47:BL47)))</f>
        <v>0</v>
      </c>
    </row>
    <row r="48" spans="1:65" s="59" customFormat="1" ht="31.2" x14ac:dyDescent="0.3">
      <c r="A48" s="123"/>
      <c r="B48" s="164" t="s">
        <v>190</v>
      </c>
      <c r="C48" s="110"/>
      <c r="D48" s="94" t="s">
        <v>66</v>
      </c>
      <c r="E48" s="41">
        <v>0</v>
      </c>
      <c r="F48" s="41">
        <v>0</v>
      </c>
      <c r="G48" s="41">
        <v>0</v>
      </c>
      <c r="H48" s="41">
        <v>0</v>
      </c>
      <c r="I48" s="41">
        <v>0</v>
      </c>
      <c r="J48" s="41">
        <v>0</v>
      </c>
      <c r="K48" s="41">
        <v>0</v>
      </c>
      <c r="L48" s="41">
        <v>0</v>
      </c>
      <c r="M48" s="41">
        <v>0</v>
      </c>
      <c r="N48" s="41">
        <v>0</v>
      </c>
      <c r="O48" s="41">
        <v>0</v>
      </c>
      <c r="P48" s="41">
        <v>0</v>
      </c>
      <c r="Q48" s="41">
        <v>0</v>
      </c>
      <c r="R48" s="41">
        <v>0</v>
      </c>
      <c r="S48" s="41">
        <v>0</v>
      </c>
      <c r="T48" s="41">
        <v>0</v>
      </c>
      <c r="U48" s="41">
        <v>0</v>
      </c>
      <c r="V48" s="41">
        <v>0</v>
      </c>
      <c r="W48" s="41">
        <v>0</v>
      </c>
      <c r="X48" s="41">
        <v>0</v>
      </c>
      <c r="Y48" s="41">
        <v>0</v>
      </c>
      <c r="Z48" s="41">
        <v>0</v>
      </c>
      <c r="AA48" s="41">
        <v>0</v>
      </c>
      <c r="AB48" s="41">
        <v>0</v>
      </c>
      <c r="AC48" s="41">
        <v>0</v>
      </c>
      <c r="AD48" s="41">
        <v>0</v>
      </c>
      <c r="AE48" s="41">
        <v>0</v>
      </c>
      <c r="AF48" s="41">
        <v>0</v>
      </c>
      <c r="AG48" s="41">
        <v>0</v>
      </c>
      <c r="AH48" s="41">
        <v>0</v>
      </c>
      <c r="AI48" s="41">
        <v>0</v>
      </c>
      <c r="AJ48" s="41">
        <v>0</v>
      </c>
      <c r="AK48" s="41">
        <v>0</v>
      </c>
      <c r="AL48" s="41">
        <v>0</v>
      </c>
      <c r="AM48" s="41">
        <v>0</v>
      </c>
      <c r="AN48" s="41">
        <v>0</v>
      </c>
      <c r="AO48" s="41">
        <v>0</v>
      </c>
      <c r="AP48" s="41">
        <v>0</v>
      </c>
      <c r="AQ48" s="41">
        <v>0</v>
      </c>
      <c r="AR48" s="41">
        <v>0</v>
      </c>
      <c r="AS48" s="41">
        <v>0</v>
      </c>
      <c r="AT48" s="41">
        <v>0</v>
      </c>
      <c r="AU48" s="41">
        <v>0</v>
      </c>
      <c r="AV48" s="41">
        <v>0</v>
      </c>
      <c r="AW48" s="41">
        <v>0</v>
      </c>
      <c r="AX48" s="41">
        <v>0</v>
      </c>
      <c r="AY48" s="41">
        <v>0</v>
      </c>
      <c r="AZ48" s="41">
        <v>0</v>
      </c>
      <c r="BA48" s="41">
        <v>0</v>
      </c>
      <c r="BB48" s="41">
        <v>0</v>
      </c>
      <c r="BC48" s="41">
        <v>0</v>
      </c>
      <c r="BD48" s="41">
        <v>0</v>
      </c>
      <c r="BE48" s="41">
        <v>0</v>
      </c>
      <c r="BF48" s="41">
        <v>0</v>
      </c>
      <c r="BG48" s="41">
        <v>0</v>
      </c>
      <c r="BH48" s="41">
        <v>0</v>
      </c>
      <c r="BI48" s="41">
        <v>0</v>
      </c>
      <c r="BJ48" s="41">
        <v>0</v>
      </c>
      <c r="BK48" s="41">
        <v>0</v>
      </c>
      <c r="BL48" s="41">
        <v>0</v>
      </c>
      <c r="BM48" s="94">
        <f t="shared" ref="BM48:BM66" si="6">IF($C$11="24 місяці",SUM(E48:AB48),IF($C$11="36 місяців",SUM(E48:AN48),SUM(E48:BL48)))</f>
        <v>0</v>
      </c>
    </row>
    <row r="49" spans="1:65" s="59" customFormat="1" ht="31.2" x14ac:dyDescent="0.3">
      <c r="A49" s="123"/>
      <c r="B49" s="164" t="s">
        <v>191</v>
      </c>
      <c r="C49" s="110"/>
      <c r="D49" s="94" t="s">
        <v>66</v>
      </c>
      <c r="E49" s="41">
        <v>0</v>
      </c>
      <c r="F49" s="41">
        <v>0</v>
      </c>
      <c r="G49" s="41">
        <v>0</v>
      </c>
      <c r="H49" s="41">
        <v>0</v>
      </c>
      <c r="I49" s="41">
        <v>0</v>
      </c>
      <c r="J49" s="41">
        <v>0</v>
      </c>
      <c r="K49" s="41">
        <v>0</v>
      </c>
      <c r="L49" s="41">
        <v>0</v>
      </c>
      <c r="M49" s="41">
        <v>0</v>
      </c>
      <c r="N49" s="41">
        <v>0</v>
      </c>
      <c r="O49" s="41">
        <v>0</v>
      </c>
      <c r="P49" s="41">
        <v>0</v>
      </c>
      <c r="Q49" s="41">
        <v>0</v>
      </c>
      <c r="R49" s="41">
        <v>0</v>
      </c>
      <c r="S49" s="41">
        <v>0</v>
      </c>
      <c r="T49" s="41">
        <v>0</v>
      </c>
      <c r="U49" s="41">
        <v>0</v>
      </c>
      <c r="V49" s="41">
        <v>0</v>
      </c>
      <c r="W49" s="41">
        <v>0</v>
      </c>
      <c r="X49" s="41">
        <v>0</v>
      </c>
      <c r="Y49" s="41">
        <v>0</v>
      </c>
      <c r="Z49" s="41">
        <v>0</v>
      </c>
      <c r="AA49" s="41">
        <v>0</v>
      </c>
      <c r="AB49" s="41">
        <v>0</v>
      </c>
      <c r="AC49" s="41">
        <v>0</v>
      </c>
      <c r="AD49" s="41">
        <v>0</v>
      </c>
      <c r="AE49" s="41">
        <v>0</v>
      </c>
      <c r="AF49" s="41">
        <v>0</v>
      </c>
      <c r="AG49" s="41">
        <v>0</v>
      </c>
      <c r="AH49" s="41">
        <v>0</v>
      </c>
      <c r="AI49" s="41">
        <v>0</v>
      </c>
      <c r="AJ49" s="41">
        <v>0</v>
      </c>
      <c r="AK49" s="41">
        <v>0</v>
      </c>
      <c r="AL49" s="41">
        <v>0</v>
      </c>
      <c r="AM49" s="41">
        <v>0</v>
      </c>
      <c r="AN49" s="41">
        <v>0</v>
      </c>
      <c r="AO49" s="41">
        <v>0</v>
      </c>
      <c r="AP49" s="41">
        <v>0</v>
      </c>
      <c r="AQ49" s="41">
        <v>0</v>
      </c>
      <c r="AR49" s="41">
        <v>0</v>
      </c>
      <c r="AS49" s="41">
        <v>0</v>
      </c>
      <c r="AT49" s="41">
        <v>0</v>
      </c>
      <c r="AU49" s="41">
        <v>0</v>
      </c>
      <c r="AV49" s="41">
        <v>0</v>
      </c>
      <c r="AW49" s="41">
        <v>0</v>
      </c>
      <c r="AX49" s="41">
        <v>0</v>
      </c>
      <c r="AY49" s="41">
        <v>0</v>
      </c>
      <c r="AZ49" s="41">
        <v>0</v>
      </c>
      <c r="BA49" s="41">
        <v>0</v>
      </c>
      <c r="BB49" s="41">
        <v>0</v>
      </c>
      <c r="BC49" s="41">
        <v>0</v>
      </c>
      <c r="BD49" s="41">
        <v>0</v>
      </c>
      <c r="BE49" s="41">
        <v>0</v>
      </c>
      <c r="BF49" s="41">
        <v>0</v>
      </c>
      <c r="BG49" s="41">
        <v>0</v>
      </c>
      <c r="BH49" s="41">
        <v>0</v>
      </c>
      <c r="BI49" s="41">
        <v>0</v>
      </c>
      <c r="BJ49" s="41">
        <v>0</v>
      </c>
      <c r="BK49" s="41">
        <v>0</v>
      </c>
      <c r="BL49" s="41">
        <v>0</v>
      </c>
      <c r="BM49" s="94">
        <f t="shared" si="6"/>
        <v>0</v>
      </c>
    </row>
    <row r="50" spans="1:65" s="59" customFormat="1" ht="31.2" x14ac:dyDescent="0.3">
      <c r="A50" s="123"/>
      <c r="B50" s="164" t="s">
        <v>192</v>
      </c>
      <c r="C50" s="110"/>
      <c r="D50" s="94" t="s">
        <v>66</v>
      </c>
      <c r="E50" s="131">
        <f>IF(E$13&gt;IF($C$11="24 місяці",24,IF($C$11="36 місяців",36,60)),0,MAX(0,$C$10-E71))</f>
        <v>0</v>
      </c>
      <c r="F50" s="131">
        <f>IF(F$13&gt;IF($C$11="24 місяці",24,IF($C$11="36 місяців",36,60)),0,MAX(0,$C$10-F71))</f>
        <v>0</v>
      </c>
      <c r="G50" s="131">
        <f>IF(G$13&gt;IF($C$11="24 місяці",24,IF($C$11="36 місяців",36,60)),0,MAX(0,$C$10-G71))</f>
        <v>0</v>
      </c>
      <c r="H50" s="131">
        <f t="shared" ref="H50:BL50" si="7">IF(H$13&gt;IF($C$11="24 місяці",24,IF($C$11="36 місяців",36,60)),0,MAX(0,$C$10-H71))</f>
        <v>0</v>
      </c>
      <c r="I50" s="131">
        <f t="shared" si="7"/>
        <v>0</v>
      </c>
      <c r="J50" s="131">
        <f t="shared" si="7"/>
        <v>0</v>
      </c>
      <c r="K50" s="131">
        <f t="shared" si="7"/>
        <v>0</v>
      </c>
      <c r="L50" s="131">
        <f t="shared" si="7"/>
        <v>0</v>
      </c>
      <c r="M50" s="131">
        <f t="shared" si="7"/>
        <v>0</v>
      </c>
      <c r="N50" s="131">
        <f t="shared" si="7"/>
        <v>0</v>
      </c>
      <c r="O50" s="131">
        <f t="shared" si="7"/>
        <v>0</v>
      </c>
      <c r="P50" s="131">
        <f t="shared" si="7"/>
        <v>0</v>
      </c>
      <c r="Q50" s="131">
        <f t="shared" si="7"/>
        <v>0</v>
      </c>
      <c r="R50" s="131">
        <f t="shared" si="7"/>
        <v>0</v>
      </c>
      <c r="S50" s="131">
        <f t="shared" si="7"/>
        <v>0</v>
      </c>
      <c r="T50" s="131">
        <f t="shared" si="7"/>
        <v>0</v>
      </c>
      <c r="U50" s="131">
        <f t="shared" si="7"/>
        <v>0</v>
      </c>
      <c r="V50" s="131">
        <f t="shared" si="7"/>
        <v>0</v>
      </c>
      <c r="W50" s="131">
        <f t="shared" si="7"/>
        <v>0</v>
      </c>
      <c r="X50" s="131">
        <f t="shared" si="7"/>
        <v>0</v>
      </c>
      <c r="Y50" s="131">
        <f t="shared" si="7"/>
        <v>0</v>
      </c>
      <c r="Z50" s="131">
        <f t="shared" si="7"/>
        <v>0</v>
      </c>
      <c r="AA50" s="131">
        <f t="shared" si="7"/>
        <v>0</v>
      </c>
      <c r="AB50" s="131">
        <f t="shared" si="7"/>
        <v>0</v>
      </c>
      <c r="AC50" s="131">
        <f t="shared" si="7"/>
        <v>0</v>
      </c>
      <c r="AD50" s="131">
        <f t="shared" si="7"/>
        <v>0</v>
      </c>
      <c r="AE50" s="131">
        <f t="shared" si="7"/>
        <v>0</v>
      </c>
      <c r="AF50" s="131">
        <f t="shared" si="7"/>
        <v>0</v>
      </c>
      <c r="AG50" s="131">
        <f t="shared" si="7"/>
        <v>0</v>
      </c>
      <c r="AH50" s="131">
        <f t="shared" si="7"/>
        <v>0</v>
      </c>
      <c r="AI50" s="131">
        <f t="shared" si="7"/>
        <v>0</v>
      </c>
      <c r="AJ50" s="131">
        <f t="shared" si="7"/>
        <v>0</v>
      </c>
      <c r="AK50" s="131">
        <f t="shared" si="7"/>
        <v>0</v>
      </c>
      <c r="AL50" s="131">
        <f t="shared" si="7"/>
        <v>0</v>
      </c>
      <c r="AM50" s="131">
        <f t="shared" si="7"/>
        <v>0</v>
      </c>
      <c r="AN50" s="131">
        <f t="shared" si="7"/>
        <v>0</v>
      </c>
      <c r="AO50" s="131">
        <f t="shared" si="7"/>
        <v>0</v>
      </c>
      <c r="AP50" s="131">
        <f t="shared" si="7"/>
        <v>0</v>
      </c>
      <c r="AQ50" s="131">
        <f t="shared" si="7"/>
        <v>0</v>
      </c>
      <c r="AR50" s="131">
        <f t="shared" si="7"/>
        <v>0</v>
      </c>
      <c r="AS50" s="131">
        <f t="shared" si="7"/>
        <v>0</v>
      </c>
      <c r="AT50" s="131">
        <f t="shared" si="7"/>
        <v>0</v>
      </c>
      <c r="AU50" s="131">
        <f t="shared" si="7"/>
        <v>0</v>
      </c>
      <c r="AV50" s="131">
        <f t="shared" si="7"/>
        <v>0</v>
      </c>
      <c r="AW50" s="131">
        <f t="shared" si="7"/>
        <v>0</v>
      </c>
      <c r="AX50" s="131">
        <f t="shared" si="7"/>
        <v>0</v>
      </c>
      <c r="AY50" s="131">
        <f t="shared" si="7"/>
        <v>0</v>
      </c>
      <c r="AZ50" s="131">
        <f t="shared" si="7"/>
        <v>0</v>
      </c>
      <c r="BA50" s="131">
        <f t="shared" si="7"/>
        <v>0</v>
      </c>
      <c r="BB50" s="131">
        <f t="shared" si="7"/>
        <v>0</v>
      </c>
      <c r="BC50" s="131">
        <f t="shared" si="7"/>
        <v>0</v>
      </c>
      <c r="BD50" s="131">
        <f t="shared" si="7"/>
        <v>0</v>
      </c>
      <c r="BE50" s="131">
        <f t="shared" si="7"/>
        <v>0</v>
      </c>
      <c r="BF50" s="131">
        <f t="shared" si="7"/>
        <v>0</v>
      </c>
      <c r="BG50" s="131">
        <f t="shared" si="7"/>
        <v>0</v>
      </c>
      <c r="BH50" s="131">
        <f t="shared" si="7"/>
        <v>0</v>
      </c>
      <c r="BI50" s="131">
        <f t="shared" si="7"/>
        <v>0</v>
      </c>
      <c r="BJ50" s="131">
        <f t="shared" si="7"/>
        <v>0</v>
      </c>
      <c r="BK50" s="131">
        <f t="shared" si="7"/>
        <v>0</v>
      </c>
      <c r="BL50" s="131">
        <f t="shared" si="7"/>
        <v>0</v>
      </c>
      <c r="BM50" s="94">
        <f>IF($C$11="24 місяці",AB50,IF($C$11="36 місяців",AN50,BL50))</f>
        <v>0</v>
      </c>
    </row>
    <row r="51" spans="1:65" s="59" customFormat="1" ht="31.2" x14ac:dyDescent="0.3">
      <c r="A51" s="123"/>
      <c r="B51" s="165" t="s">
        <v>193</v>
      </c>
      <c r="C51" s="126"/>
      <c r="D51" s="127"/>
      <c r="E51" s="154"/>
      <c r="F51" s="154"/>
      <c r="G51" s="154"/>
      <c r="H51" s="154"/>
      <c r="I51" s="154"/>
      <c r="J51" s="154"/>
      <c r="K51" s="154"/>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28"/>
      <c r="AX51" s="128"/>
      <c r="AY51" s="128"/>
      <c r="AZ51" s="128"/>
      <c r="BA51" s="128"/>
      <c r="BB51" s="128"/>
      <c r="BC51" s="128"/>
      <c r="BD51" s="128"/>
      <c r="BE51" s="128"/>
      <c r="BF51" s="128"/>
      <c r="BG51" s="128"/>
      <c r="BH51" s="128"/>
      <c r="BI51" s="128"/>
      <c r="BJ51" s="128"/>
      <c r="BK51" s="128"/>
      <c r="BL51" s="128"/>
      <c r="BM51" s="128"/>
    </row>
    <row r="52" spans="1:65" s="59" customFormat="1" x14ac:dyDescent="0.3">
      <c r="A52" s="123"/>
      <c r="B52" s="166" t="s">
        <v>194</v>
      </c>
      <c r="C52" s="110"/>
      <c r="D52" s="129"/>
      <c r="E52" s="131">
        <f>IF(E$13&gt;IF($C$11="24 місяці",24,IF($C$11="36 місяців",36,60)),0,E48*18%)</f>
        <v>0</v>
      </c>
      <c r="F52" s="131">
        <f t="shared" ref="F52:BL52" si="8">IF(F$13&gt;IF($C$11="24 місяці",24,IF($C$11="36 місяців",36,60)),0,F48*18%)</f>
        <v>0</v>
      </c>
      <c r="G52" s="131">
        <f t="shared" si="8"/>
        <v>0</v>
      </c>
      <c r="H52" s="131">
        <f t="shared" si="8"/>
        <v>0</v>
      </c>
      <c r="I52" s="131">
        <f t="shared" si="8"/>
        <v>0</v>
      </c>
      <c r="J52" s="131">
        <f t="shared" si="8"/>
        <v>0</v>
      </c>
      <c r="K52" s="131">
        <f t="shared" si="8"/>
        <v>0</v>
      </c>
      <c r="L52" s="131">
        <f t="shared" si="8"/>
        <v>0</v>
      </c>
      <c r="M52" s="131">
        <f t="shared" si="8"/>
        <v>0</v>
      </c>
      <c r="N52" s="131">
        <f t="shared" si="8"/>
        <v>0</v>
      </c>
      <c r="O52" s="131">
        <f t="shared" si="8"/>
        <v>0</v>
      </c>
      <c r="P52" s="131">
        <f t="shared" si="8"/>
        <v>0</v>
      </c>
      <c r="Q52" s="131">
        <f t="shared" si="8"/>
        <v>0</v>
      </c>
      <c r="R52" s="131">
        <f t="shared" si="8"/>
        <v>0</v>
      </c>
      <c r="S52" s="131">
        <f t="shared" si="8"/>
        <v>0</v>
      </c>
      <c r="T52" s="131">
        <f t="shared" si="8"/>
        <v>0</v>
      </c>
      <c r="U52" s="131">
        <f t="shared" si="8"/>
        <v>0</v>
      </c>
      <c r="V52" s="131">
        <f t="shared" si="8"/>
        <v>0</v>
      </c>
      <c r="W52" s="131">
        <f t="shared" si="8"/>
        <v>0</v>
      </c>
      <c r="X52" s="131">
        <f t="shared" si="8"/>
        <v>0</v>
      </c>
      <c r="Y52" s="131">
        <f t="shared" si="8"/>
        <v>0</v>
      </c>
      <c r="Z52" s="131">
        <f t="shared" si="8"/>
        <v>0</v>
      </c>
      <c r="AA52" s="131">
        <f t="shared" si="8"/>
        <v>0</v>
      </c>
      <c r="AB52" s="131">
        <f t="shared" si="8"/>
        <v>0</v>
      </c>
      <c r="AC52" s="131">
        <f t="shared" si="8"/>
        <v>0</v>
      </c>
      <c r="AD52" s="131">
        <f t="shared" si="8"/>
        <v>0</v>
      </c>
      <c r="AE52" s="131">
        <f t="shared" si="8"/>
        <v>0</v>
      </c>
      <c r="AF52" s="131">
        <f t="shared" si="8"/>
        <v>0</v>
      </c>
      <c r="AG52" s="131">
        <f t="shared" si="8"/>
        <v>0</v>
      </c>
      <c r="AH52" s="131">
        <f t="shared" si="8"/>
        <v>0</v>
      </c>
      <c r="AI52" s="131">
        <f t="shared" si="8"/>
        <v>0</v>
      </c>
      <c r="AJ52" s="131">
        <f t="shared" si="8"/>
        <v>0</v>
      </c>
      <c r="AK52" s="131">
        <f t="shared" si="8"/>
        <v>0</v>
      </c>
      <c r="AL52" s="131">
        <f t="shared" si="8"/>
        <v>0</v>
      </c>
      <c r="AM52" s="131">
        <f t="shared" si="8"/>
        <v>0</v>
      </c>
      <c r="AN52" s="131">
        <f t="shared" si="8"/>
        <v>0</v>
      </c>
      <c r="AO52" s="131">
        <f t="shared" si="8"/>
        <v>0</v>
      </c>
      <c r="AP52" s="131">
        <f t="shared" si="8"/>
        <v>0</v>
      </c>
      <c r="AQ52" s="131">
        <f t="shared" si="8"/>
        <v>0</v>
      </c>
      <c r="AR52" s="131">
        <f t="shared" si="8"/>
        <v>0</v>
      </c>
      <c r="AS52" s="131">
        <f t="shared" si="8"/>
        <v>0</v>
      </c>
      <c r="AT52" s="131">
        <f t="shared" si="8"/>
        <v>0</v>
      </c>
      <c r="AU52" s="131">
        <f t="shared" si="8"/>
        <v>0</v>
      </c>
      <c r="AV52" s="131">
        <f t="shared" si="8"/>
        <v>0</v>
      </c>
      <c r="AW52" s="131">
        <f t="shared" si="8"/>
        <v>0</v>
      </c>
      <c r="AX52" s="131">
        <f t="shared" si="8"/>
        <v>0</v>
      </c>
      <c r="AY52" s="131">
        <f t="shared" si="8"/>
        <v>0</v>
      </c>
      <c r="AZ52" s="131">
        <f t="shared" si="8"/>
        <v>0</v>
      </c>
      <c r="BA52" s="131">
        <f t="shared" si="8"/>
        <v>0</v>
      </c>
      <c r="BB52" s="131">
        <f t="shared" si="8"/>
        <v>0</v>
      </c>
      <c r="BC52" s="131">
        <f t="shared" si="8"/>
        <v>0</v>
      </c>
      <c r="BD52" s="131">
        <f t="shared" si="8"/>
        <v>0</v>
      </c>
      <c r="BE52" s="131">
        <f t="shared" si="8"/>
        <v>0</v>
      </c>
      <c r="BF52" s="131">
        <f t="shared" si="8"/>
        <v>0</v>
      </c>
      <c r="BG52" s="131">
        <f t="shared" si="8"/>
        <v>0</v>
      </c>
      <c r="BH52" s="131">
        <f t="shared" si="8"/>
        <v>0</v>
      </c>
      <c r="BI52" s="131">
        <f t="shared" si="8"/>
        <v>0</v>
      </c>
      <c r="BJ52" s="131">
        <f t="shared" si="8"/>
        <v>0</v>
      </c>
      <c r="BK52" s="131">
        <f t="shared" si="8"/>
        <v>0</v>
      </c>
      <c r="BL52" s="131">
        <f t="shared" si="8"/>
        <v>0</v>
      </c>
      <c r="BM52" s="94">
        <f t="shared" si="6"/>
        <v>0</v>
      </c>
    </row>
    <row r="53" spans="1:65" s="59" customFormat="1" x14ac:dyDescent="0.3">
      <c r="A53" s="123"/>
      <c r="B53" s="166" t="s">
        <v>195</v>
      </c>
      <c r="C53" s="110"/>
      <c r="D53" s="129"/>
      <c r="E53" s="131">
        <f>IF(E$13&gt;IF($C$11="24 місяці",24,IF($C$11="36 місяців",36,60)),0,E48*5%)</f>
        <v>0</v>
      </c>
      <c r="F53" s="131">
        <f t="shared" ref="F53:BL53" si="9">IF(F$13&gt;IF($C$11="24 місяці",24,IF($C$11="36 місяців",36,60)),0,F48*5%)</f>
        <v>0</v>
      </c>
      <c r="G53" s="131">
        <f t="shared" si="9"/>
        <v>0</v>
      </c>
      <c r="H53" s="131">
        <f t="shared" si="9"/>
        <v>0</v>
      </c>
      <c r="I53" s="131">
        <f t="shared" si="9"/>
        <v>0</v>
      </c>
      <c r="J53" s="131">
        <f t="shared" si="9"/>
        <v>0</v>
      </c>
      <c r="K53" s="131">
        <f t="shared" si="9"/>
        <v>0</v>
      </c>
      <c r="L53" s="131">
        <f t="shared" si="9"/>
        <v>0</v>
      </c>
      <c r="M53" s="131">
        <f t="shared" si="9"/>
        <v>0</v>
      </c>
      <c r="N53" s="131">
        <f t="shared" si="9"/>
        <v>0</v>
      </c>
      <c r="O53" s="131">
        <f t="shared" si="9"/>
        <v>0</v>
      </c>
      <c r="P53" s="131">
        <f t="shared" si="9"/>
        <v>0</v>
      </c>
      <c r="Q53" s="131">
        <f t="shared" si="9"/>
        <v>0</v>
      </c>
      <c r="R53" s="131">
        <f t="shared" si="9"/>
        <v>0</v>
      </c>
      <c r="S53" s="131">
        <f t="shared" si="9"/>
        <v>0</v>
      </c>
      <c r="T53" s="131">
        <f t="shared" si="9"/>
        <v>0</v>
      </c>
      <c r="U53" s="131">
        <f t="shared" si="9"/>
        <v>0</v>
      </c>
      <c r="V53" s="131">
        <f t="shared" si="9"/>
        <v>0</v>
      </c>
      <c r="W53" s="131">
        <f t="shared" si="9"/>
        <v>0</v>
      </c>
      <c r="X53" s="131">
        <f t="shared" si="9"/>
        <v>0</v>
      </c>
      <c r="Y53" s="131">
        <f t="shared" si="9"/>
        <v>0</v>
      </c>
      <c r="Z53" s="131">
        <f t="shared" si="9"/>
        <v>0</v>
      </c>
      <c r="AA53" s="131">
        <f t="shared" si="9"/>
        <v>0</v>
      </c>
      <c r="AB53" s="131">
        <f t="shared" si="9"/>
        <v>0</v>
      </c>
      <c r="AC53" s="131">
        <f t="shared" si="9"/>
        <v>0</v>
      </c>
      <c r="AD53" s="131">
        <f t="shared" si="9"/>
        <v>0</v>
      </c>
      <c r="AE53" s="131">
        <f t="shared" si="9"/>
        <v>0</v>
      </c>
      <c r="AF53" s="131">
        <f t="shared" si="9"/>
        <v>0</v>
      </c>
      <c r="AG53" s="131">
        <f t="shared" si="9"/>
        <v>0</v>
      </c>
      <c r="AH53" s="131">
        <f t="shared" si="9"/>
        <v>0</v>
      </c>
      <c r="AI53" s="131">
        <f t="shared" si="9"/>
        <v>0</v>
      </c>
      <c r="AJ53" s="131">
        <f t="shared" si="9"/>
        <v>0</v>
      </c>
      <c r="AK53" s="131">
        <f t="shared" si="9"/>
        <v>0</v>
      </c>
      <c r="AL53" s="131">
        <f t="shared" si="9"/>
        <v>0</v>
      </c>
      <c r="AM53" s="131">
        <f t="shared" si="9"/>
        <v>0</v>
      </c>
      <c r="AN53" s="131">
        <f t="shared" si="9"/>
        <v>0</v>
      </c>
      <c r="AO53" s="131">
        <f t="shared" si="9"/>
        <v>0</v>
      </c>
      <c r="AP53" s="131">
        <f t="shared" si="9"/>
        <v>0</v>
      </c>
      <c r="AQ53" s="131">
        <f t="shared" si="9"/>
        <v>0</v>
      </c>
      <c r="AR53" s="131">
        <f t="shared" si="9"/>
        <v>0</v>
      </c>
      <c r="AS53" s="131">
        <f t="shared" si="9"/>
        <v>0</v>
      </c>
      <c r="AT53" s="131">
        <f t="shared" si="9"/>
        <v>0</v>
      </c>
      <c r="AU53" s="131">
        <f t="shared" si="9"/>
        <v>0</v>
      </c>
      <c r="AV53" s="131">
        <f t="shared" si="9"/>
        <v>0</v>
      </c>
      <c r="AW53" s="131">
        <f t="shared" si="9"/>
        <v>0</v>
      </c>
      <c r="AX53" s="131">
        <f t="shared" si="9"/>
        <v>0</v>
      </c>
      <c r="AY53" s="131">
        <f t="shared" si="9"/>
        <v>0</v>
      </c>
      <c r="AZ53" s="131">
        <f t="shared" si="9"/>
        <v>0</v>
      </c>
      <c r="BA53" s="131">
        <f t="shared" si="9"/>
        <v>0</v>
      </c>
      <c r="BB53" s="131">
        <f t="shared" si="9"/>
        <v>0</v>
      </c>
      <c r="BC53" s="131">
        <f t="shared" si="9"/>
        <v>0</v>
      </c>
      <c r="BD53" s="131">
        <f t="shared" si="9"/>
        <v>0</v>
      </c>
      <c r="BE53" s="131">
        <f t="shared" si="9"/>
        <v>0</v>
      </c>
      <c r="BF53" s="131">
        <f t="shared" si="9"/>
        <v>0</v>
      </c>
      <c r="BG53" s="131">
        <f t="shared" si="9"/>
        <v>0</v>
      </c>
      <c r="BH53" s="131">
        <f t="shared" si="9"/>
        <v>0</v>
      </c>
      <c r="BI53" s="131">
        <f t="shared" si="9"/>
        <v>0</v>
      </c>
      <c r="BJ53" s="131">
        <f t="shared" si="9"/>
        <v>0</v>
      </c>
      <c r="BK53" s="131">
        <f t="shared" si="9"/>
        <v>0</v>
      </c>
      <c r="BL53" s="131">
        <f t="shared" si="9"/>
        <v>0</v>
      </c>
      <c r="BM53" s="94">
        <f t="shared" si="6"/>
        <v>0</v>
      </c>
    </row>
    <row r="54" spans="1:65" s="59" customFormat="1" x14ac:dyDescent="0.3">
      <c r="A54" s="123"/>
      <c r="B54" s="166" t="s">
        <v>196</v>
      </c>
      <c r="C54" s="110"/>
      <c r="D54" s="129"/>
      <c r="E54" s="131">
        <f>IF(E$13&gt;IF($C$11="24 місяці",24,IF($C$11="36 місяців",36,60)),0,E48*22%)</f>
        <v>0</v>
      </c>
      <c r="F54" s="131">
        <f t="shared" ref="F54:BL54" si="10">IF(F$13&gt;IF($C$11="24 місяці",24,IF($C$11="36 місяців",36,60)),0,F48*22%)</f>
        <v>0</v>
      </c>
      <c r="G54" s="131">
        <f t="shared" si="10"/>
        <v>0</v>
      </c>
      <c r="H54" s="131">
        <f t="shared" si="10"/>
        <v>0</v>
      </c>
      <c r="I54" s="131">
        <f t="shared" si="10"/>
        <v>0</v>
      </c>
      <c r="J54" s="131">
        <f t="shared" si="10"/>
        <v>0</v>
      </c>
      <c r="K54" s="131">
        <f t="shared" si="10"/>
        <v>0</v>
      </c>
      <c r="L54" s="131">
        <f t="shared" si="10"/>
        <v>0</v>
      </c>
      <c r="M54" s="131">
        <f t="shared" si="10"/>
        <v>0</v>
      </c>
      <c r="N54" s="131">
        <f t="shared" si="10"/>
        <v>0</v>
      </c>
      <c r="O54" s="131">
        <f t="shared" si="10"/>
        <v>0</v>
      </c>
      <c r="P54" s="131">
        <f t="shared" si="10"/>
        <v>0</v>
      </c>
      <c r="Q54" s="131">
        <f t="shared" si="10"/>
        <v>0</v>
      </c>
      <c r="R54" s="131">
        <f t="shared" si="10"/>
        <v>0</v>
      </c>
      <c r="S54" s="131">
        <f t="shared" si="10"/>
        <v>0</v>
      </c>
      <c r="T54" s="131">
        <f t="shared" si="10"/>
        <v>0</v>
      </c>
      <c r="U54" s="131">
        <f t="shared" si="10"/>
        <v>0</v>
      </c>
      <c r="V54" s="131">
        <f t="shared" si="10"/>
        <v>0</v>
      </c>
      <c r="W54" s="131">
        <f t="shared" si="10"/>
        <v>0</v>
      </c>
      <c r="X54" s="131">
        <f t="shared" si="10"/>
        <v>0</v>
      </c>
      <c r="Y54" s="131">
        <f t="shared" si="10"/>
        <v>0</v>
      </c>
      <c r="Z54" s="131">
        <f t="shared" si="10"/>
        <v>0</v>
      </c>
      <c r="AA54" s="131">
        <f t="shared" si="10"/>
        <v>0</v>
      </c>
      <c r="AB54" s="131">
        <f t="shared" si="10"/>
        <v>0</v>
      </c>
      <c r="AC54" s="131">
        <f t="shared" si="10"/>
        <v>0</v>
      </c>
      <c r="AD54" s="131">
        <f t="shared" si="10"/>
        <v>0</v>
      </c>
      <c r="AE54" s="131">
        <f t="shared" si="10"/>
        <v>0</v>
      </c>
      <c r="AF54" s="131">
        <f t="shared" si="10"/>
        <v>0</v>
      </c>
      <c r="AG54" s="131">
        <f t="shared" si="10"/>
        <v>0</v>
      </c>
      <c r="AH54" s="131">
        <f t="shared" si="10"/>
        <v>0</v>
      </c>
      <c r="AI54" s="131">
        <f t="shared" si="10"/>
        <v>0</v>
      </c>
      <c r="AJ54" s="131">
        <f t="shared" si="10"/>
        <v>0</v>
      </c>
      <c r="AK54" s="131">
        <f t="shared" si="10"/>
        <v>0</v>
      </c>
      <c r="AL54" s="131">
        <f t="shared" si="10"/>
        <v>0</v>
      </c>
      <c r="AM54" s="131">
        <f t="shared" si="10"/>
        <v>0</v>
      </c>
      <c r="AN54" s="131">
        <f t="shared" si="10"/>
        <v>0</v>
      </c>
      <c r="AO54" s="131">
        <f t="shared" si="10"/>
        <v>0</v>
      </c>
      <c r="AP54" s="131">
        <f t="shared" si="10"/>
        <v>0</v>
      </c>
      <c r="AQ54" s="131">
        <f t="shared" si="10"/>
        <v>0</v>
      </c>
      <c r="AR54" s="131">
        <f t="shared" si="10"/>
        <v>0</v>
      </c>
      <c r="AS54" s="131">
        <f t="shared" si="10"/>
        <v>0</v>
      </c>
      <c r="AT54" s="131">
        <f t="shared" si="10"/>
        <v>0</v>
      </c>
      <c r="AU54" s="131">
        <f t="shared" si="10"/>
        <v>0</v>
      </c>
      <c r="AV54" s="131">
        <f t="shared" si="10"/>
        <v>0</v>
      </c>
      <c r="AW54" s="131">
        <f t="shared" si="10"/>
        <v>0</v>
      </c>
      <c r="AX54" s="131">
        <f t="shared" si="10"/>
        <v>0</v>
      </c>
      <c r="AY54" s="131">
        <f t="shared" si="10"/>
        <v>0</v>
      </c>
      <c r="AZ54" s="131">
        <f t="shared" si="10"/>
        <v>0</v>
      </c>
      <c r="BA54" s="131">
        <f t="shared" si="10"/>
        <v>0</v>
      </c>
      <c r="BB54" s="131">
        <f t="shared" si="10"/>
        <v>0</v>
      </c>
      <c r="BC54" s="131">
        <f t="shared" si="10"/>
        <v>0</v>
      </c>
      <c r="BD54" s="131">
        <f t="shared" si="10"/>
        <v>0</v>
      </c>
      <c r="BE54" s="131">
        <f t="shared" si="10"/>
        <v>0</v>
      </c>
      <c r="BF54" s="131">
        <f t="shared" si="10"/>
        <v>0</v>
      </c>
      <c r="BG54" s="131">
        <f t="shared" si="10"/>
        <v>0</v>
      </c>
      <c r="BH54" s="131">
        <f t="shared" si="10"/>
        <v>0</v>
      </c>
      <c r="BI54" s="131">
        <f t="shared" si="10"/>
        <v>0</v>
      </c>
      <c r="BJ54" s="131">
        <f t="shared" si="10"/>
        <v>0</v>
      </c>
      <c r="BK54" s="131">
        <f t="shared" si="10"/>
        <v>0</v>
      </c>
      <c r="BL54" s="131">
        <f t="shared" si="10"/>
        <v>0</v>
      </c>
      <c r="BM54" s="94">
        <f t="shared" si="6"/>
        <v>0</v>
      </c>
    </row>
    <row r="55" spans="1:65" s="59" customFormat="1" ht="31.2" x14ac:dyDescent="0.3">
      <c r="A55" s="123"/>
      <c r="B55" s="167" t="s">
        <v>197</v>
      </c>
      <c r="C55" s="125"/>
      <c r="D55" s="130"/>
      <c r="E55" s="128"/>
      <c r="F55" s="128"/>
      <c r="G55" s="128"/>
      <c r="H55" s="128"/>
      <c r="I55" s="128"/>
      <c r="J55" s="128"/>
      <c r="K55" s="128"/>
      <c r="L55" s="128"/>
      <c r="M55" s="128"/>
      <c r="N55" s="128"/>
      <c r="O55" s="128"/>
      <c r="P55" s="128"/>
      <c r="Q55" s="128"/>
      <c r="R55" s="128"/>
      <c r="S55" s="128"/>
      <c r="T55" s="128"/>
      <c r="U55" s="128"/>
      <c r="V55" s="128"/>
      <c r="W55" s="128"/>
      <c r="X55" s="128"/>
      <c r="Y55" s="128"/>
      <c r="Z55" s="128"/>
      <c r="AA55" s="128"/>
      <c r="AB55" s="128"/>
      <c r="AC55" s="128"/>
      <c r="AD55" s="128"/>
      <c r="AE55" s="128"/>
      <c r="AF55" s="128"/>
      <c r="AG55" s="128"/>
      <c r="AH55" s="128"/>
      <c r="AI55" s="128"/>
      <c r="AJ55" s="128"/>
      <c r="AK55" s="128"/>
      <c r="AL55" s="128"/>
      <c r="AM55" s="128"/>
      <c r="AN55" s="128"/>
      <c r="AO55" s="128"/>
      <c r="AP55" s="128"/>
      <c r="AQ55" s="128"/>
      <c r="AR55" s="128"/>
      <c r="AS55" s="128"/>
      <c r="AT55" s="128"/>
      <c r="AU55" s="128"/>
      <c r="AV55" s="128"/>
      <c r="AW55" s="128"/>
      <c r="AX55" s="128"/>
      <c r="AY55" s="128"/>
      <c r="AZ55" s="128"/>
      <c r="BA55" s="128"/>
      <c r="BB55" s="128"/>
      <c r="BC55" s="128"/>
      <c r="BD55" s="128"/>
      <c r="BE55" s="128"/>
      <c r="BF55" s="128"/>
      <c r="BG55" s="128"/>
      <c r="BH55" s="128"/>
      <c r="BI55" s="128"/>
      <c r="BJ55" s="128"/>
      <c r="BK55" s="128"/>
      <c r="BL55" s="128"/>
      <c r="BM55" s="128"/>
    </row>
    <row r="56" spans="1:65" s="59" customFormat="1" ht="31.2" x14ac:dyDescent="0.3">
      <c r="A56" s="123"/>
      <c r="B56" s="166" t="s">
        <v>198</v>
      </c>
      <c r="C56" s="110"/>
      <c r="D56" s="129"/>
      <c r="E56" s="131">
        <f t="shared" ref="E56:AJ56" si="11">IF(E$13&gt;IF($C$11="24 місяці",24,IF($C$11="36 місяців",36,60)),0,E49*18%)</f>
        <v>0</v>
      </c>
      <c r="F56" s="131">
        <f t="shared" si="11"/>
        <v>0</v>
      </c>
      <c r="G56" s="131">
        <f t="shared" si="11"/>
        <v>0</v>
      </c>
      <c r="H56" s="131">
        <f t="shared" si="11"/>
        <v>0</v>
      </c>
      <c r="I56" s="131">
        <f t="shared" si="11"/>
        <v>0</v>
      </c>
      <c r="J56" s="131">
        <f t="shared" si="11"/>
        <v>0</v>
      </c>
      <c r="K56" s="131">
        <f t="shared" si="11"/>
        <v>0</v>
      </c>
      <c r="L56" s="131">
        <f t="shared" si="11"/>
        <v>0</v>
      </c>
      <c r="M56" s="131">
        <f t="shared" si="11"/>
        <v>0</v>
      </c>
      <c r="N56" s="131">
        <f t="shared" si="11"/>
        <v>0</v>
      </c>
      <c r="O56" s="131">
        <f t="shared" si="11"/>
        <v>0</v>
      </c>
      <c r="P56" s="131">
        <f t="shared" si="11"/>
        <v>0</v>
      </c>
      <c r="Q56" s="131">
        <f t="shared" si="11"/>
        <v>0</v>
      </c>
      <c r="R56" s="131">
        <f t="shared" si="11"/>
        <v>0</v>
      </c>
      <c r="S56" s="131">
        <f t="shared" si="11"/>
        <v>0</v>
      </c>
      <c r="T56" s="131">
        <f t="shared" si="11"/>
        <v>0</v>
      </c>
      <c r="U56" s="131">
        <f t="shared" si="11"/>
        <v>0</v>
      </c>
      <c r="V56" s="131">
        <f t="shared" si="11"/>
        <v>0</v>
      </c>
      <c r="W56" s="131">
        <f t="shared" si="11"/>
        <v>0</v>
      </c>
      <c r="X56" s="131">
        <f t="shared" si="11"/>
        <v>0</v>
      </c>
      <c r="Y56" s="131">
        <f t="shared" si="11"/>
        <v>0</v>
      </c>
      <c r="Z56" s="131">
        <f t="shared" si="11"/>
        <v>0</v>
      </c>
      <c r="AA56" s="131">
        <f t="shared" si="11"/>
        <v>0</v>
      </c>
      <c r="AB56" s="131">
        <f t="shared" si="11"/>
        <v>0</v>
      </c>
      <c r="AC56" s="131">
        <f t="shared" si="11"/>
        <v>0</v>
      </c>
      <c r="AD56" s="131">
        <f t="shared" si="11"/>
        <v>0</v>
      </c>
      <c r="AE56" s="131">
        <f t="shared" si="11"/>
        <v>0</v>
      </c>
      <c r="AF56" s="131">
        <f t="shared" si="11"/>
        <v>0</v>
      </c>
      <c r="AG56" s="131">
        <f t="shared" si="11"/>
        <v>0</v>
      </c>
      <c r="AH56" s="131">
        <f t="shared" si="11"/>
        <v>0</v>
      </c>
      <c r="AI56" s="131">
        <f t="shared" si="11"/>
        <v>0</v>
      </c>
      <c r="AJ56" s="131">
        <f t="shared" si="11"/>
        <v>0</v>
      </c>
      <c r="AK56" s="131">
        <f t="shared" ref="AK56:BL56" si="12">IF(AK$13&gt;IF($C$11="24 місяці",24,IF($C$11="36 місяців",36,60)),0,AK49*18%)</f>
        <v>0</v>
      </c>
      <c r="AL56" s="131">
        <f t="shared" si="12"/>
        <v>0</v>
      </c>
      <c r="AM56" s="131">
        <f t="shared" si="12"/>
        <v>0</v>
      </c>
      <c r="AN56" s="131">
        <f t="shared" si="12"/>
        <v>0</v>
      </c>
      <c r="AO56" s="131">
        <f t="shared" si="12"/>
        <v>0</v>
      </c>
      <c r="AP56" s="131">
        <f t="shared" si="12"/>
        <v>0</v>
      </c>
      <c r="AQ56" s="131">
        <f t="shared" si="12"/>
        <v>0</v>
      </c>
      <c r="AR56" s="131">
        <f t="shared" si="12"/>
        <v>0</v>
      </c>
      <c r="AS56" s="131">
        <f t="shared" si="12"/>
        <v>0</v>
      </c>
      <c r="AT56" s="131">
        <f t="shared" si="12"/>
        <v>0</v>
      </c>
      <c r="AU56" s="131">
        <f t="shared" si="12"/>
        <v>0</v>
      </c>
      <c r="AV56" s="131">
        <f t="shared" si="12"/>
        <v>0</v>
      </c>
      <c r="AW56" s="131">
        <f t="shared" si="12"/>
        <v>0</v>
      </c>
      <c r="AX56" s="131">
        <f t="shared" si="12"/>
        <v>0</v>
      </c>
      <c r="AY56" s="131">
        <f t="shared" si="12"/>
        <v>0</v>
      </c>
      <c r="AZ56" s="131">
        <f t="shared" si="12"/>
        <v>0</v>
      </c>
      <c r="BA56" s="131">
        <f t="shared" si="12"/>
        <v>0</v>
      </c>
      <c r="BB56" s="131">
        <f t="shared" si="12"/>
        <v>0</v>
      </c>
      <c r="BC56" s="131">
        <f t="shared" si="12"/>
        <v>0</v>
      </c>
      <c r="BD56" s="131">
        <f t="shared" si="12"/>
        <v>0</v>
      </c>
      <c r="BE56" s="131">
        <f t="shared" si="12"/>
        <v>0</v>
      </c>
      <c r="BF56" s="131">
        <f t="shared" si="12"/>
        <v>0</v>
      </c>
      <c r="BG56" s="131">
        <f t="shared" si="12"/>
        <v>0</v>
      </c>
      <c r="BH56" s="131">
        <f t="shared" si="12"/>
        <v>0</v>
      </c>
      <c r="BI56" s="131">
        <f t="shared" si="12"/>
        <v>0</v>
      </c>
      <c r="BJ56" s="131">
        <f t="shared" si="12"/>
        <v>0</v>
      </c>
      <c r="BK56" s="131">
        <f t="shared" si="12"/>
        <v>0</v>
      </c>
      <c r="BL56" s="131">
        <f t="shared" si="12"/>
        <v>0</v>
      </c>
      <c r="BM56" s="94">
        <f t="shared" si="6"/>
        <v>0</v>
      </c>
    </row>
    <row r="57" spans="1:65" s="59" customFormat="1" ht="31.2" x14ac:dyDescent="0.3">
      <c r="A57" s="123"/>
      <c r="B57" s="166" t="s">
        <v>199</v>
      </c>
      <c r="C57" s="110"/>
      <c r="D57" s="129"/>
      <c r="E57" s="131">
        <f t="shared" ref="E57:AJ57" si="13">IF(E$13&gt;IF($C$11="24 місяці",24,IF($C$11="36 місяців",36,60)),0,E49*5%)</f>
        <v>0</v>
      </c>
      <c r="F57" s="131">
        <f t="shared" si="13"/>
        <v>0</v>
      </c>
      <c r="G57" s="131">
        <f t="shared" si="13"/>
        <v>0</v>
      </c>
      <c r="H57" s="131">
        <f t="shared" si="13"/>
        <v>0</v>
      </c>
      <c r="I57" s="131">
        <f t="shared" si="13"/>
        <v>0</v>
      </c>
      <c r="J57" s="131">
        <f t="shared" si="13"/>
        <v>0</v>
      </c>
      <c r="K57" s="131">
        <f t="shared" si="13"/>
        <v>0</v>
      </c>
      <c r="L57" s="131">
        <f t="shared" si="13"/>
        <v>0</v>
      </c>
      <c r="M57" s="131">
        <f t="shared" si="13"/>
        <v>0</v>
      </c>
      <c r="N57" s="131">
        <f t="shared" si="13"/>
        <v>0</v>
      </c>
      <c r="O57" s="131">
        <f t="shared" si="13"/>
        <v>0</v>
      </c>
      <c r="P57" s="131">
        <f t="shared" si="13"/>
        <v>0</v>
      </c>
      <c r="Q57" s="131">
        <f t="shared" si="13"/>
        <v>0</v>
      </c>
      <c r="R57" s="131">
        <f t="shared" si="13"/>
        <v>0</v>
      </c>
      <c r="S57" s="131">
        <f t="shared" si="13"/>
        <v>0</v>
      </c>
      <c r="T57" s="131">
        <f t="shared" si="13"/>
        <v>0</v>
      </c>
      <c r="U57" s="131">
        <f t="shared" si="13"/>
        <v>0</v>
      </c>
      <c r="V57" s="131">
        <f t="shared" si="13"/>
        <v>0</v>
      </c>
      <c r="W57" s="131">
        <f t="shared" si="13"/>
        <v>0</v>
      </c>
      <c r="X57" s="131">
        <f t="shared" si="13"/>
        <v>0</v>
      </c>
      <c r="Y57" s="131">
        <f t="shared" si="13"/>
        <v>0</v>
      </c>
      <c r="Z57" s="131">
        <f t="shared" si="13"/>
        <v>0</v>
      </c>
      <c r="AA57" s="131">
        <f t="shared" si="13"/>
        <v>0</v>
      </c>
      <c r="AB57" s="131">
        <f t="shared" si="13"/>
        <v>0</v>
      </c>
      <c r="AC57" s="131">
        <f t="shared" si="13"/>
        <v>0</v>
      </c>
      <c r="AD57" s="131">
        <f t="shared" si="13"/>
        <v>0</v>
      </c>
      <c r="AE57" s="131">
        <f t="shared" si="13"/>
        <v>0</v>
      </c>
      <c r="AF57" s="131">
        <f t="shared" si="13"/>
        <v>0</v>
      </c>
      <c r="AG57" s="131">
        <f t="shared" si="13"/>
        <v>0</v>
      </c>
      <c r="AH57" s="131">
        <f t="shared" si="13"/>
        <v>0</v>
      </c>
      <c r="AI57" s="131">
        <f t="shared" si="13"/>
        <v>0</v>
      </c>
      <c r="AJ57" s="131">
        <f t="shared" si="13"/>
        <v>0</v>
      </c>
      <c r="AK57" s="131">
        <f t="shared" ref="AK57:BL57" si="14">IF(AK$13&gt;IF($C$11="24 місяці",24,IF($C$11="36 місяців",36,60)),0,AK49*5%)</f>
        <v>0</v>
      </c>
      <c r="AL57" s="131">
        <f t="shared" si="14"/>
        <v>0</v>
      </c>
      <c r="AM57" s="131">
        <f t="shared" si="14"/>
        <v>0</v>
      </c>
      <c r="AN57" s="131">
        <f t="shared" si="14"/>
        <v>0</v>
      </c>
      <c r="AO57" s="131">
        <f t="shared" si="14"/>
        <v>0</v>
      </c>
      <c r="AP57" s="131">
        <f t="shared" si="14"/>
        <v>0</v>
      </c>
      <c r="AQ57" s="131">
        <f t="shared" si="14"/>
        <v>0</v>
      </c>
      <c r="AR57" s="131">
        <f t="shared" si="14"/>
        <v>0</v>
      </c>
      <c r="AS57" s="131">
        <f t="shared" si="14"/>
        <v>0</v>
      </c>
      <c r="AT57" s="131">
        <f t="shared" si="14"/>
        <v>0</v>
      </c>
      <c r="AU57" s="131">
        <f t="shared" si="14"/>
        <v>0</v>
      </c>
      <c r="AV57" s="131">
        <f t="shared" si="14"/>
        <v>0</v>
      </c>
      <c r="AW57" s="131">
        <f t="shared" si="14"/>
        <v>0</v>
      </c>
      <c r="AX57" s="131">
        <f t="shared" si="14"/>
        <v>0</v>
      </c>
      <c r="AY57" s="131">
        <f t="shared" si="14"/>
        <v>0</v>
      </c>
      <c r="AZ57" s="131">
        <f t="shared" si="14"/>
        <v>0</v>
      </c>
      <c r="BA57" s="131">
        <f t="shared" si="14"/>
        <v>0</v>
      </c>
      <c r="BB57" s="131">
        <f t="shared" si="14"/>
        <v>0</v>
      </c>
      <c r="BC57" s="131">
        <f t="shared" si="14"/>
        <v>0</v>
      </c>
      <c r="BD57" s="131">
        <f t="shared" si="14"/>
        <v>0</v>
      </c>
      <c r="BE57" s="131">
        <f t="shared" si="14"/>
        <v>0</v>
      </c>
      <c r="BF57" s="131">
        <f t="shared" si="14"/>
        <v>0</v>
      </c>
      <c r="BG57" s="131">
        <f t="shared" si="14"/>
        <v>0</v>
      </c>
      <c r="BH57" s="131">
        <f t="shared" si="14"/>
        <v>0</v>
      </c>
      <c r="BI57" s="131">
        <f t="shared" si="14"/>
        <v>0</v>
      </c>
      <c r="BJ57" s="131">
        <f t="shared" si="14"/>
        <v>0</v>
      </c>
      <c r="BK57" s="131">
        <f t="shared" si="14"/>
        <v>0</v>
      </c>
      <c r="BL57" s="131">
        <f t="shared" si="14"/>
        <v>0</v>
      </c>
      <c r="BM57" s="155">
        <f>IF($C$11="24 місяці",SUM(E57:AB57),IF($C$11="36 місяців",SUM(E57:AN57),SUM(E57:BL57)))</f>
        <v>0</v>
      </c>
    </row>
    <row r="58" spans="1:65" s="59" customFormat="1" ht="31.2" x14ac:dyDescent="0.3">
      <c r="A58" s="123"/>
      <c r="B58" s="166" t="s">
        <v>200</v>
      </c>
      <c r="C58" s="110"/>
      <c r="D58" s="129"/>
      <c r="E58" s="131">
        <f t="shared" ref="E58:AJ58" si="15">IF(E$13&gt;IF($C$11="24 місяці",24,IF($C$11="36 місяців",36,60)),0,E49*22%)</f>
        <v>0</v>
      </c>
      <c r="F58" s="131">
        <f t="shared" si="15"/>
        <v>0</v>
      </c>
      <c r="G58" s="131">
        <f t="shared" si="15"/>
        <v>0</v>
      </c>
      <c r="H58" s="131">
        <f t="shared" si="15"/>
        <v>0</v>
      </c>
      <c r="I58" s="131">
        <f t="shared" si="15"/>
        <v>0</v>
      </c>
      <c r="J58" s="131">
        <f t="shared" si="15"/>
        <v>0</v>
      </c>
      <c r="K58" s="131">
        <f t="shared" si="15"/>
        <v>0</v>
      </c>
      <c r="L58" s="131">
        <f t="shared" si="15"/>
        <v>0</v>
      </c>
      <c r="M58" s="131">
        <f t="shared" si="15"/>
        <v>0</v>
      </c>
      <c r="N58" s="131">
        <f t="shared" si="15"/>
        <v>0</v>
      </c>
      <c r="O58" s="131">
        <f t="shared" si="15"/>
        <v>0</v>
      </c>
      <c r="P58" s="131">
        <f t="shared" si="15"/>
        <v>0</v>
      </c>
      <c r="Q58" s="131">
        <f t="shared" si="15"/>
        <v>0</v>
      </c>
      <c r="R58" s="131">
        <f t="shared" si="15"/>
        <v>0</v>
      </c>
      <c r="S58" s="131">
        <f t="shared" si="15"/>
        <v>0</v>
      </c>
      <c r="T58" s="131">
        <f t="shared" si="15"/>
        <v>0</v>
      </c>
      <c r="U58" s="131">
        <f t="shared" si="15"/>
        <v>0</v>
      </c>
      <c r="V58" s="131">
        <f t="shared" si="15"/>
        <v>0</v>
      </c>
      <c r="W58" s="131">
        <f t="shared" si="15"/>
        <v>0</v>
      </c>
      <c r="X58" s="131">
        <f t="shared" si="15"/>
        <v>0</v>
      </c>
      <c r="Y58" s="131">
        <f t="shared" si="15"/>
        <v>0</v>
      </c>
      <c r="Z58" s="131">
        <f t="shared" si="15"/>
        <v>0</v>
      </c>
      <c r="AA58" s="131">
        <f t="shared" si="15"/>
        <v>0</v>
      </c>
      <c r="AB58" s="131">
        <f t="shared" si="15"/>
        <v>0</v>
      </c>
      <c r="AC58" s="131">
        <f t="shared" si="15"/>
        <v>0</v>
      </c>
      <c r="AD58" s="131">
        <f t="shared" si="15"/>
        <v>0</v>
      </c>
      <c r="AE58" s="131">
        <f t="shared" si="15"/>
        <v>0</v>
      </c>
      <c r="AF58" s="131">
        <f t="shared" si="15"/>
        <v>0</v>
      </c>
      <c r="AG58" s="131">
        <f t="shared" si="15"/>
        <v>0</v>
      </c>
      <c r="AH58" s="131">
        <f t="shared" si="15"/>
        <v>0</v>
      </c>
      <c r="AI58" s="131">
        <f t="shared" si="15"/>
        <v>0</v>
      </c>
      <c r="AJ58" s="131">
        <f t="shared" si="15"/>
        <v>0</v>
      </c>
      <c r="AK58" s="131">
        <f t="shared" ref="AK58:BL58" si="16">IF(AK$13&gt;IF($C$11="24 місяці",24,IF($C$11="36 місяців",36,60)),0,AK49*22%)</f>
        <v>0</v>
      </c>
      <c r="AL58" s="131">
        <f t="shared" si="16"/>
        <v>0</v>
      </c>
      <c r="AM58" s="131">
        <f t="shared" si="16"/>
        <v>0</v>
      </c>
      <c r="AN58" s="131">
        <f t="shared" si="16"/>
        <v>0</v>
      </c>
      <c r="AO58" s="131">
        <f t="shared" si="16"/>
        <v>0</v>
      </c>
      <c r="AP58" s="131">
        <f t="shared" si="16"/>
        <v>0</v>
      </c>
      <c r="AQ58" s="131">
        <f t="shared" si="16"/>
        <v>0</v>
      </c>
      <c r="AR58" s="131">
        <f t="shared" si="16"/>
        <v>0</v>
      </c>
      <c r="AS58" s="131">
        <f t="shared" si="16"/>
        <v>0</v>
      </c>
      <c r="AT58" s="131">
        <f t="shared" si="16"/>
        <v>0</v>
      </c>
      <c r="AU58" s="131">
        <f t="shared" si="16"/>
        <v>0</v>
      </c>
      <c r="AV58" s="131">
        <f t="shared" si="16"/>
        <v>0</v>
      </c>
      <c r="AW58" s="131">
        <f t="shared" si="16"/>
        <v>0</v>
      </c>
      <c r="AX58" s="131">
        <f t="shared" si="16"/>
        <v>0</v>
      </c>
      <c r="AY58" s="131">
        <f t="shared" si="16"/>
        <v>0</v>
      </c>
      <c r="AZ58" s="131">
        <f t="shared" si="16"/>
        <v>0</v>
      </c>
      <c r="BA58" s="131">
        <f t="shared" si="16"/>
        <v>0</v>
      </c>
      <c r="BB58" s="131">
        <f t="shared" si="16"/>
        <v>0</v>
      </c>
      <c r="BC58" s="131">
        <f t="shared" si="16"/>
        <v>0</v>
      </c>
      <c r="BD58" s="131">
        <f t="shared" si="16"/>
        <v>0</v>
      </c>
      <c r="BE58" s="131">
        <f t="shared" si="16"/>
        <v>0</v>
      </c>
      <c r="BF58" s="131">
        <f t="shared" si="16"/>
        <v>0</v>
      </c>
      <c r="BG58" s="131">
        <f t="shared" si="16"/>
        <v>0</v>
      </c>
      <c r="BH58" s="131">
        <f t="shared" si="16"/>
        <v>0</v>
      </c>
      <c r="BI58" s="131">
        <f t="shared" si="16"/>
        <v>0</v>
      </c>
      <c r="BJ58" s="131">
        <f t="shared" si="16"/>
        <v>0</v>
      </c>
      <c r="BK58" s="131">
        <f t="shared" si="16"/>
        <v>0</v>
      </c>
      <c r="BL58" s="131">
        <f t="shared" si="16"/>
        <v>0</v>
      </c>
      <c r="BM58" s="94">
        <f t="shared" si="6"/>
        <v>0</v>
      </c>
    </row>
    <row r="59" spans="1:65" s="59" customFormat="1" ht="31.2" x14ac:dyDescent="0.3">
      <c r="A59" s="123"/>
      <c r="B59" s="168" t="s">
        <v>201</v>
      </c>
      <c r="C59" s="347" t="s">
        <v>202</v>
      </c>
      <c r="D59" s="348"/>
      <c r="E59" s="349"/>
      <c r="F59" s="349"/>
      <c r="G59" s="349"/>
      <c r="H59" s="349"/>
      <c r="I59" s="349"/>
      <c r="J59" s="349"/>
      <c r="K59" s="349"/>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row>
    <row r="60" spans="1:65" s="59" customFormat="1" x14ac:dyDescent="0.3">
      <c r="A60" s="123"/>
      <c r="B60" s="166" t="s">
        <v>203</v>
      </c>
      <c r="C60" s="110"/>
      <c r="D60" s="129"/>
      <c r="E60" s="131">
        <v>0</v>
      </c>
      <c r="F60" s="131">
        <v>0</v>
      </c>
      <c r="G60" s="131">
        <v>0</v>
      </c>
      <c r="H60" s="131">
        <v>0</v>
      </c>
      <c r="I60" s="131">
        <v>0</v>
      </c>
      <c r="J60" s="131">
        <v>0</v>
      </c>
      <c r="K60" s="131">
        <v>0</v>
      </c>
      <c r="L60" s="131">
        <v>0</v>
      </c>
      <c r="M60" s="131">
        <v>0</v>
      </c>
      <c r="N60" s="131">
        <v>0</v>
      </c>
      <c r="O60" s="131">
        <v>0</v>
      </c>
      <c r="P60" s="131">
        <v>0</v>
      </c>
      <c r="Q60" s="131">
        <v>0</v>
      </c>
      <c r="R60" s="131">
        <v>0</v>
      </c>
      <c r="S60" s="131">
        <v>0</v>
      </c>
      <c r="T60" s="131">
        <v>0</v>
      </c>
      <c r="U60" s="131">
        <v>0</v>
      </c>
      <c r="V60" s="131">
        <v>0</v>
      </c>
      <c r="W60" s="131">
        <v>0</v>
      </c>
      <c r="X60" s="131">
        <v>0</v>
      </c>
      <c r="Y60" s="131">
        <v>0</v>
      </c>
      <c r="Z60" s="131">
        <v>0</v>
      </c>
      <c r="AA60" s="131">
        <v>0</v>
      </c>
      <c r="AB60" s="131">
        <v>0</v>
      </c>
      <c r="AC60" s="131">
        <v>0</v>
      </c>
      <c r="AD60" s="131">
        <v>0</v>
      </c>
      <c r="AE60" s="131">
        <v>0</v>
      </c>
      <c r="AF60" s="131">
        <v>0</v>
      </c>
      <c r="AG60" s="131">
        <v>0</v>
      </c>
      <c r="AH60" s="131">
        <v>0</v>
      </c>
      <c r="AI60" s="131">
        <v>0</v>
      </c>
      <c r="AJ60" s="131">
        <v>0</v>
      </c>
      <c r="AK60" s="131">
        <v>0</v>
      </c>
      <c r="AL60" s="131">
        <v>0</v>
      </c>
      <c r="AM60" s="131">
        <v>0</v>
      </c>
      <c r="AN60" s="131">
        <v>0</v>
      </c>
      <c r="AO60" s="131">
        <v>0</v>
      </c>
      <c r="AP60" s="131">
        <v>0</v>
      </c>
      <c r="AQ60" s="131">
        <v>0</v>
      </c>
      <c r="AR60" s="131">
        <v>0</v>
      </c>
      <c r="AS60" s="131">
        <v>0</v>
      </c>
      <c r="AT60" s="131">
        <v>0</v>
      </c>
      <c r="AU60" s="131">
        <v>0</v>
      </c>
      <c r="AV60" s="131">
        <v>0</v>
      </c>
      <c r="AW60" s="131">
        <v>0</v>
      </c>
      <c r="AX60" s="131">
        <v>0</v>
      </c>
      <c r="AY60" s="131">
        <v>0</v>
      </c>
      <c r="AZ60" s="131">
        <v>0</v>
      </c>
      <c r="BA60" s="131">
        <v>0</v>
      </c>
      <c r="BB60" s="131">
        <v>0</v>
      </c>
      <c r="BC60" s="131">
        <v>0</v>
      </c>
      <c r="BD60" s="131">
        <v>0</v>
      </c>
      <c r="BE60" s="131">
        <v>0</v>
      </c>
      <c r="BF60" s="131">
        <v>0</v>
      </c>
      <c r="BG60" s="131">
        <v>0</v>
      </c>
      <c r="BH60" s="131">
        <v>0</v>
      </c>
      <c r="BI60" s="131">
        <v>0</v>
      </c>
      <c r="BJ60" s="131">
        <v>0</v>
      </c>
      <c r="BK60" s="131">
        <v>0</v>
      </c>
      <c r="BL60" s="131">
        <v>0</v>
      </c>
      <c r="BM60" s="94">
        <f t="shared" si="6"/>
        <v>0</v>
      </c>
    </row>
    <row r="61" spans="1:65" s="59" customFormat="1" x14ac:dyDescent="0.3">
      <c r="A61" s="123"/>
      <c r="B61" s="166" t="s">
        <v>204</v>
      </c>
      <c r="C61" s="110"/>
      <c r="D61" s="129"/>
      <c r="E61" s="131">
        <v>0</v>
      </c>
      <c r="F61" s="131">
        <v>0</v>
      </c>
      <c r="G61" s="131">
        <v>0</v>
      </c>
      <c r="H61" s="131">
        <v>0</v>
      </c>
      <c r="I61" s="131">
        <v>0</v>
      </c>
      <c r="J61" s="131">
        <v>0</v>
      </c>
      <c r="K61" s="131">
        <v>0</v>
      </c>
      <c r="L61" s="131">
        <v>0</v>
      </c>
      <c r="M61" s="131">
        <v>0</v>
      </c>
      <c r="N61" s="131">
        <v>0</v>
      </c>
      <c r="O61" s="131">
        <v>0</v>
      </c>
      <c r="P61" s="131">
        <v>0</v>
      </c>
      <c r="Q61" s="131">
        <v>0</v>
      </c>
      <c r="R61" s="131">
        <v>0</v>
      </c>
      <c r="S61" s="131">
        <v>0</v>
      </c>
      <c r="T61" s="131">
        <v>0</v>
      </c>
      <c r="U61" s="131">
        <v>0</v>
      </c>
      <c r="V61" s="131">
        <v>0</v>
      </c>
      <c r="W61" s="131">
        <v>0</v>
      </c>
      <c r="X61" s="131">
        <v>0</v>
      </c>
      <c r="Y61" s="131">
        <v>0</v>
      </c>
      <c r="Z61" s="131">
        <v>0</v>
      </c>
      <c r="AA61" s="131">
        <v>0</v>
      </c>
      <c r="AB61" s="131">
        <v>0</v>
      </c>
      <c r="AC61" s="131">
        <v>0</v>
      </c>
      <c r="AD61" s="131">
        <v>0</v>
      </c>
      <c r="AE61" s="131">
        <v>0</v>
      </c>
      <c r="AF61" s="131">
        <v>0</v>
      </c>
      <c r="AG61" s="131">
        <v>0</v>
      </c>
      <c r="AH61" s="131">
        <v>0</v>
      </c>
      <c r="AI61" s="131">
        <v>0</v>
      </c>
      <c r="AJ61" s="131">
        <v>0</v>
      </c>
      <c r="AK61" s="131">
        <v>0</v>
      </c>
      <c r="AL61" s="131">
        <v>0</v>
      </c>
      <c r="AM61" s="131">
        <v>0</v>
      </c>
      <c r="AN61" s="131">
        <v>0</v>
      </c>
      <c r="AO61" s="131">
        <v>0</v>
      </c>
      <c r="AP61" s="131">
        <v>0</v>
      </c>
      <c r="AQ61" s="131">
        <v>0</v>
      </c>
      <c r="AR61" s="131">
        <v>0</v>
      </c>
      <c r="AS61" s="131">
        <v>0</v>
      </c>
      <c r="AT61" s="131">
        <v>0</v>
      </c>
      <c r="AU61" s="131">
        <v>0</v>
      </c>
      <c r="AV61" s="131">
        <v>0</v>
      </c>
      <c r="AW61" s="131">
        <v>0</v>
      </c>
      <c r="AX61" s="131">
        <v>0</v>
      </c>
      <c r="AY61" s="131">
        <v>0</v>
      </c>
      <c r="AZ61" s="131">
        <v>0</v>
      </c>
      <c r="BA61" s="131">
        <v>0</v>
      </c>
      <c r="BB61" s="131">
        <v>0</v>
      </c>
      <c r="BC61" s="131">
        <v>0</v>
      </c>
      <c r="BD61" s="131">
        <v>0</v>
      </c>
      <c r="BE61" s="131">
        <v>0</v>
      </c>
      <c r="BF61" s="131">
        <v>0</v>
      </c>
      <c r="BG61" s="131">
        <v>0</v>
      </c>
      <c r="BH61" s="131">
        <v>0</v>
      </c>
      <c r="BI61" s="131">
        <v>0</v>
      </c>
      <c r="BJ61" s="131">
        <v>0</v>
      </c>
      <c r="BK61" s="131">
        <v>0</v>
      </c>
      <c r="BL61" s="131">
        <v>0</v>
      </c>
      <c r="BM61" s="94">
        <f t="shared" si="6"/>
        <v>0</v>
      </c>
    </row>
    <row r="62" spans="1:65" s="59" customFormat="1" ht="31.2" x14ac:dyDescent="0.3">
      <c r="A62" s="123"/>
      <c r="B62" s="166" t="s">
        <v>205</v>
      </c>
      <c r="C62" s="110"/>
      <c r="D62" s="129"/>
      <c r="E62" s="131">
        <v>0</v>
      </c>
      <c r="F62" s="131">
        <v>0</v>
      </c>
      <c r="G62" s="131">
        <v>0</v>
      </c>
      <c r="H62" s="131">
        <v>0</v>
      </c>
      <c r="I62" s="131">
        <v>0</v>
      </c>
      <c r="J62" s="131">
        <v>0</v>
      </c>
      <c r="K62" s="131">
        <v>0</v>
      </c>
      <c r="L62" s="131">
        <v>0</v>
      </c>
      <c r="M62" s="131">
        <v>0</v>
      </c>
      <c r="N62" s="131">
        <v>0</v>
      </c>
      <c r="O62" s="131">
        <v>0</v>
      </c>
      <c r="P62" s="131">
        <v>0</v>
      </c>
      <c r="Q62" s="131">
        <v>0</v>
      </c>
      <c r="R62" s="131">
        <v>0</v>
      </c>
      <c r="S62" s="131">
        <v>0</v>
      </c>
      <c r="T62" s="131">
        <v>0</v>
      </c>
      <c r="U62" s="131">
        <v>0</v>
      </c>
      <c r="V62" s="131">
        <v>0</v>
      </c>
      <c r="W62" s="131">
        <v>0</v>
      </c>
      <c r="X62" s="131">
        <v>0</v>
      </c>
      <c r="Y62" s="131">
        <v>0</v>
      </c>
      <c r="Z62" s="131">
        <v>0</v>
      </c>
      <c r="AA62" s="131">
        <v>0</v>
      </c>
      <c r="AB62" s="131">
        <v>0</v>
      </c>
      <c r="AC62" s="131">
        <v>0</v>
      </c>
      <c r="AD62" s="131">
        <v>0</v>
      </c>
      <c r="AE62" s="131">
        <v>0</v>
      </c>
      <c r="AF62" s="131">
        <v>0</v>
      </c>
      <c r="AG62" s="131">
        <v>0</v>
      </c>
      <c r="AH62" s="131">
        <v>0</v>
      </c>
      <c r="AI62" s="131">
        <v>0</v>
      </c>
      <c r="AJ62" s="131">
        <v>0</v>
      </c>
      <c r="AK62" s="131">
        <v>0</v>
      </c>
      <c r="AL62" s="131">
        <v>0</v>
      </c>
      <c r="AM62" s="131">
        <v>0</v>
      </c>
      <c r="AN62" s="131">
        <v>0</v>
      </c>
      <c r="AO62" s="131">
        <v>0</v>
      </c>
      <c r="AP62" s="131">
        <v>0</v>
      </c>
      <c r="AQ62" s="131">
        <v>0</v>
      </c>
      <c r="AR62" s="131">
        <v>0</v>
      </c>
      <c r="AS62" s="131">
        <v>0</v>
      </c>
      <c r="AT62" s="131">
        <v>0</v>
      </c>
      <c r="AU62" s="131">
        <v>0</v>
      </c>
      <c r="AV62" s="131">
        <v>0</v>
      </c>
      <c r="AW62" s="131">
        <v>0</v>
      </c>
      <c r="AX62" s="131">
        <v>0</v>
      </c>
      <c r="AY62" s="131">
        <v>0</v>
      </c>
      <c r="AZ62" s="131">
        <v>0</v>
      </c>
      <c r="BA62" s="131">
        <v>0</v>
      </c>
      <c r="BB62" s="131">
        <v>0</v>
      </c>
      <c r="BC62" s="131">
        <v>0</v>
      </c>
      <c r="BD62" s="131">
        <v>0</v>
      </c>
      <c r="BE62" s="131">
        <v>0</v>
      </c>
      <c r="BF62" s="131">
        <v>0</v>
      </c>
      <c r="BG62" s="131">
        <v>0</v>
      </c>
      <c r="BH62" s="131">
        <v>0</v>
      </c>
      <c r="BI62" s="131">
        <v>0</v>
      </c>
      <c r="BJ62" s="131">
        <v>0</v>
      </c>
      <c r="BK62" s="131">
        <v>0</v>
      </c>
      <c r="BL62" s="131">
        <v>0</v>
      </c>
      <c r="BM62" s="94">
        <f t="shared" si="6"/>
        <v>0</v>
      </c>
    </row>
    <row r="63" spans="1:65" s="59" customFormat="1" x14ac:dyDescent="0.3">
      <c r="A63" s="123"/>
      <c r="B63" s="166" t="s">
        <v>206</v>
      </c>
      <c r="C63" s="110"/>
      <c r="D63" s="129"/>
      <c r="E63" s="131">
        <v>0</v>
      </c>
      <c r="F63" s="131">
        <v>0</v>
      </c>
      <c r="G63" s="131">
        <v>0</v>
      </c>
      <c r="H63" s="131">
        <v>0</v>
      </c>
      <c r="I63" s="131">
        <v>0</v>
      </c>
      <c r="J63" s="131">
        <v>0</v>
      </c>
      <c r="K63" s="131">
        <v>0</v>
      </c>
      <c r="L63" s="131">
        <v>0</v>
      </c>
      <c r="M63" s="131">
        <v>0</v>
      </c>
      <c r="N63" s="131">
        <v>0</v>
      </c>
      <c r="O63" s="131">
        <v>0</v>
      </c>
      <c r="P63" s="131">
        <v>0</v>
      </c>
      <c r="Q63" s="131">
        <v>0</v>
      </c>
      <c r="R63" s="131">
        <v>0</v>
      </c>
      <c r="S63" s="131">
        <v>0</v>
      </c>
      <c r="T63" s="131">
        <v>0</v>
      </c>
      <c r="U63" s="131">
        <v>0</v>
      </c>
      <c r="V63" s="131">
        <v>0</v>
      </c>
      <c r="W63" s="131">
        <v>0</v>
      </c>
      <c r="X63" s="131">
        <v>0</v>
      </c>
      <c r="Y63" s="131">
        <v>0</v>
      </c>
      <c r="Z63" s="131">
        <v>0</v>
      </c>
      <c r="AA63" s="131">
        <v>0</v>
      </c>
      <c r="AB63" s="131">
        <v>0</v>
      </c>
      <c r="AC63" s="131">
        <v>0</v>
      </c>
      <c r="AD63" s="131">
        <v>0</v>
      </c>
      <c r="AE63" s="131">
        <v>0</v>
      </c>
      <c r="AF63" s="131">
        <v>0</v>
      </c>
      <c r="AG63" s="131">
        <v>0</v>
      </c>
      <c r="AH63" s="131">
        <v>0</v>
      </c>
      <c r="AI63" s="131">
        <v>0</v>
      </c>
      <c r="AJ63" s="131">
        <v>0</v>
      </c>
      <c r="AK63" s="131">
        <v>0</v>
      </c>
      <c r="AL63" s="131">
        <v>0</v>
      </c>
      <c r="AM63" s="131">
        <v>0</v>
      </c>
      <c r="AN63" s="131">
        <v>0</v>
      </c>
      <c r="AO63" s="131">
        <v>0</v>
      </c>
      <c r="AP63" s="131">
        <v>0</v>
      </c>
      <c r="AQ63" s="131">
        <v>0</v>
      </c>
      <c r="AR63" s="131">
        <v>0</v>
      </c>
      <c r="AS63" s="131">
        <v>0</v>
      </c>
      <c r="AT63" s="131">
        <v>0</v>
      </c>
      <c r="AU63" s="131">
        <v>0</v>
      </c>
      <c r="AV63" s="131">
        <v>0</v>
      </c>
      <c r="AW63" s="131">
        <v>0</v>
      </c>
      <c r="AX63" s="131">
        <v>0</v>
      </c>
      <c r="AY63" s="131">
        <v>0</v>
      </c>
      <c r="AZ63" s="131">
        <v>0</v>
      </c>
      <c r="BA63" s="131">
        <v>0</v>
      </c>
      <c r="BB63" s="131">
        <v>0</v>
      </c>
      <c r="BC63" s="131">
        <v>0</v>
      </c>
      <c r="BD63" s="131">
        <v>0</v>
      </c>
      <c r="BE63" s="131">
        <v>0</v>
      </c>
      <c r="BF63" s="131">
        <v>0</v>
      </c>
      <c r="BG63" s="131">
        <v>0</v>
      </c>
      <c r="BH63" s="131">
        <v>0</v>
      </c>
      <c r="BI63" s="131">
        <v>0</v>
      </c>
      <c r="BJ63" s="131">
        <v>0</v>
      </c>
      <c r="BK63" s="131">
        <v>0</v>
      </c>
      <c r="BL63" s="131">
        <v>0</v>
      </c>
      <c r="BM63" s="94">
        <f t="shared" si="6"/>
        <v>0</v>
      </c>
    </row>
    <row r="64" spans="1:65" s="59" customFormat="1" x14ac:dyDescent="0.3">
      <c r="A64" s="123"/>
      <c r="B64" s="166" t="s">
        <v>207</v>
      </c>
      <c r="C64" s="110"/>
      <c r="D64" s="129"/>
      <c r="E64" s="131">
        <v>0</v>
      </c>
      <c r="F64" s="131">
        <v>0</v>
      </c>
      <c r="G64" s="131">
        <v>0</v>
      </c>
      <c r="H64" s="131">
        <v>0</v>
      </c>
      <c r="I64" s="131">
        <v>0</v>
      </c>
      <c r="J64" s="131">
        <v>0</v>
      </c>
      <c r="K64" s="131">
        <v>0</v>
      </c>
      <c r="L64" s="131">
        <v>0</v>
      </c>
      <c r="M64" s="131">
        <v>0</v>
      </c>
      <c r="N64" s="131">
        <v>0</v>
      </c>
      <c r="O64" s="131">
        <v>0</v>
      </c>
      <c r="P64" s="131">
        <v>0</v>
      </c>
      <c r="Q64" s="131">
        <v>0</v>
      </c>
      <c r="R64" s="131">
        <v>0</v>
      </c>
      <c r="S64" s="131">
        <v>0</v>
      </c>
      <c r="T64" s="131">
        <v>0</v>
      </c>
      <c r="U64" s="131">
        <v>0</v>
      </c>
      <c r="V64" s="131">
        <v>0</v>
      </c>
      <c r="W64" s="131">
        <v>0</v>
      </c>
      <c r="X64" s="131">
        <v>0</v>
      </c>
      <c r="Y64" s="131">
        <v>0</v>
      </c>
      <c r="Z64" s="131">
        <v>0</v>
      </c>
      <c r="AA64" s="131">
        <v>0</v>
      </c>
      <c r="AB64" s="131">
        <v>0</v>
      </c>
      <c r="AC64" s="131">
        <v>0</v>
      </c>
      <c r="AD64" s="131">
        <v>0</v>
      </c>
      <c r="AE64" s="131">
        <v>0</v>
      </c>
      <c r="AF64" s="131">
        <v>0</v>
      </c>
      <c r="AG64" s="131">
        <v>0</v>
      </c>
      <c r="AH64" s="131">
        <v>0</v>
      </c>
      <c r="AI64" s="131">
        <v>0</v>
      </c>
      <c r="AJ64" s="131">
        <v>0</v>
      </c>
      <c r="AK64" s="131">
        <v>0</v>
      </c>
      <c r="AL64" s="131">
        <v>0</v>
      </c>
      <c r="AM64" s="131">
        <v>0</v>
      </c>
      <c r="AN64" s="131">
        <v>0</v>
      </c>
      <c r="AO64" s="131">
        <v>0</v>
      </c>
      <c r="AP64" s="131">
        <v>0</v>
      </c>
      <c r="AQ64" s="131">
        <v>0</v>
      </c>
      <c r="AR64" s="131">
        <v>0</v>
      </c>
      <c r="AS64" s="131">
        <v>0</v>
      </c>
      <c r="AT64" s="131">
        <v>0</v>
      </c>
      <c r="AU64" s="131">
        <v>0</v>
      </c>
      <c r="AV64" s="131">
        <v>0</v>
      </c>
      <c r="AW64" s="131">
        <v>0</v>
      </c>
      <c r="AX64" s="131">
        <v>0</v>
      </c>
      <c r="AY64" s="131">
        <v>0</v>
      </c>
      <c r="AZ64" s="131">
        <v>0</v>
      </c>
      <c r="BA64" s="131">
        <v>0</v>
      </c>
      <c r="BB64" s="131">
        <v>0</v>
      </c>
      <c r="BC64" s="131">
        <v>0</v>
      </c>
      <c r="BD64" s="131">
        <v>0</v>
      </c>
      <c r="BE64" s="131">
        <v>0</v>
      </c>
      <c r="BF64" s="131">
        <v>0</v>
      </c>
      <c r="BG64" s="131">
        <v>0</v>
      </c>
      <c r="BH64" s="131">
        <v>0</v>
      </c>
      <c r="BI64" s="131">
        <v>0</v>
      </c>
      <c r="BJ64" s="131">
        <v>0</v>
      </c>
      <c r="BK64" s="131">
        <v>0</v>
      </c>
      <c r="BL64" s="131">
        <v>0</v>
      </c>
      <c r="BM64" s="94">
        <f t="shared" si="6"/>
        <v>0</v>
      </c>
    </row>
    <row r="65" spans="1:85" s="59" customFormat="1" x14ac:dyDescent="0.3">
      <c r="A65" s="123"/>
      <c r="B65" s="166" t="s">
        <v>208</v>
      </c>
      <c r="C65" s="110"/>
      <c r="D65" s="129"/>
      <c r="E65" s="131">
        <v>0</v>
      </c>
      <c r="F65" s="131">
        <v>0</v>
      </c>
      <c r="G65" s="131">
        <v>0</v>
      </c>
      <c r="H65" s="131">
        <v>0</v>
      </c>
      <c r="I65" s="131">
        <v>0</v>
      </c>
      <c r="J65" s="131">
        <v>0</v>
      </c>
      <c r="K65" s="131">
        <v>0</v>
      </c>
      <c r="L65" s="131">
        <v>0</v>
      </c>
      <c r="M65" s="131">
        <v>0</v>
      </c>
      <c r="N65" s="131">
        <v>0</v>
      </c>
      <c r="O65" s="131">
        <v>0</v>
      </c>
      <c r="P65" s="131">
        <v>0</v>
      </c>
      <c r="Q65" s="131">
        <v>0</v>
      </c>
      <c r="R65" s="131">
        <v>0</v>
      </c>
      <c r="S65" s="131">
        <v>0</v>
      </c>
      <c r="T65" s="131">
        <v>0</v>
      </c>
      <c r="U65" s="131">
        <v>0</v>
      </c>
      <c r="V65" s="131">
        <v>0</v>
      </c>
      <c r="W65" s="131">
        <v>0</v>
      </c>
      <c r="X65" s="131">
        <v>0</v>
      </c>
      <c r="Y65" s="131">
        <v>0</v>
      </c>
      <c r="Z65" s="131">
        <v>0</v>
      </c>
      <c r="AA65" s="131">
        <v>0</v>
      </c>
      <c r="AB65" s="131">
        <v>0</v>
      </c>
      <c r="AC65" s="131">
        <v>0</v>
      </c>
      <c r="AD65" s="131">
        <v>0</v>
      </c>
      <c r="AE65" s="131">
        <v>0</v>
      </c>
      <c r="AF65" s="131">
        <v>0</v>
      </c>
      <c r="AG65" s="131">
        <v>0</v>
      </c>
      <c r="AH65" s="131">
        <v>0</v>
      </c>
      <c r="AI65" s="131">
        <v>0</v>
      </c>
      <c r="AJ65" s="131">
        <v>0</v>
      </c>
      <c r="AK65" s="131">
        <v>0</v>
      </c>
      <c r="AL65" s="131">
        <v>0</v>
      </c>
      <c r="AM65" s="131">
        <v>0</v>
      </c>
      <c r="AN65" s="131">
        <v>0</v>
      </c>
      <c r="AO65" s="131">
        <v>0</v>
      </c>
      <c r="AP65" s="131">
        <v>0</v>
      </c>
      <c r="AQ65" s="131">
        <v>0</v>
      </c>
      <c r="AR65" s="131">
        <v>0</v>
      </c>
      <c r="AS65" s="131">
        <v>0</v>
      </c>
      <c r="AT65" s="131">
        <v>0</v>
      </c>
      <c r="AU65" s="131">
        <v>0</v>
      </c>
      <c r="AV65" s="131">
        <v>0</v>
      </c>
      <c r="AW65" s="131">
        <v>0</v>
      </c>
      <c r="AX65" s="131">
        <v>0</v>
      </c>
      <c r="AY65" s="131">
        <v>0</v>
      </c>
      <c r="AZ65" s="131">
        <v>0</v>
      </c>
      <c r="BA65" s="131">
        <v>0</v>
      </c>
      <c r="BB65" s="131">
        <v>0</v>
      </c>
      <c r="BC65" s="131">
        <v>0</v>
      </c>
      <c r="BD65" s="131">
        <v>0</v>
      </c>
      <c r="BE65" s="131">
        <v>0</v>
      </c>
      <c r="BF65" s="131">
        <v>0</v>
      </c>
      <c r="BG65" s="131">
        <v>0</v>
      </c>
      <c r="BH65" s="131">
        <v>0</v>
      </c>
      <c r="BI65" s="131">
        <v>0</v>
      </c>
      <c r="BJ65" s="131">
        <v>0</v>
      </c>
      <c r="BK65" s="131">
        <v>0</v>
      </c>
      <c r="BL65" s="131">
        <v>0</v>
      </c>
      <c r="BM65" s="94">
        <f t="shared" si="6"/>
        <v>0</v>
      </c>
    </row>
    <row r="66" spans="1:85" s="59" customFormat="1" ht="31.2" x14ac:dyDescent="0.3">
      <c r="A66" s="123"/>
      <c r="B66" s="166" t="s">
        <v>209</v>
      </c>
      <c r="C66" s="110"/>
      <c r="D66" s="129"/>
      <c r="E66" s="46">
        <v>0</v>
      </c>
      <c r="F66" s="46">
        <f t="shared" ref="F66:BL66" si="17">SUM(F52:F54,F57,F59:F61,F63:F65)</f>
        <v>0</v>
      </c>
      <c r="G66" s="46">
        <f t="shared" si="17"/>
        <v>0</v>
      </c>
      <c r="H66" s="46">
        <f t="shared" si="17"/>
        <v>0</v>
      </c>
      <c r="I66" s="46">
        <f t="shared" si="17"/>
        <v>0</v>
      </c>
      <c r="J66" s="46">
        <f t="shared" si="17"/>
        <v>0</v>
      </c>
      <c r="K66" s="46">
        <f t="shared" si="17"/>
        <v>0</v>
      </c>
      <c r="L66" s="46">
        <f t="shared" si="17"/>
        <v>0</v>
      </c>
      <c r="M66" s="46">
        <f t="shared" si="17"/>
        <v>0</v>
      </c>
      <c r="N66" s="46">
        <f t="shared" si="17"/>
        <v>0</v>
      </c>
      <c r="O66" s="46">
        <f t="shared" si="17"/>
        <v>0</v>
      </c>
      <c r="P66" s="46">
        <f t="shared" si="17"/>
        <v>0</v>
      </c>
      <c r="Q66" s="46">
        <f t="shared" si="17"/>
        <v>0</v>
      </c>
      <c r="R66" s="46">
        <f t="shared" si="17"/>
        <v>0</v>
      </c>
      <c r="S66" s="46">
        <f t="shared" si="17"/>
        <v>0</v>
      </c>
      <c r="T66" s="46">
        <f t="shared" si="17"/>
        <v>0</v>
      </c>
      <c r="U66" s="46">
        <f t="shared" si="17"/>
        <v>0</v>
      </c>
      <c r="V66" s="46">
        <f t="shared" si="17"/>
        <v>0</v>
      </c>
      <c r="W66" s="46">
        <f t="shared" si="17"/>
        <v>0</v>
      </c>
      <c r="X66" s="46">
        <f t="shared" si="17"/>
        <v>0</v>
      </c>
      <c r="Y66" s="46">
        <f t="shared" si="17"/>
        <v>0</v>
      </c>
      <c r="Z66" s="46">
        <f t="shared" si="17"/>
        <v>0</v>
      </c>
      <c r="AA66" s="46">
        <f t="shared" si="17"/>
        <v>0</v>
      </c>
      <c r="AB66" s="46">
        <f t="shared" si="17"/>
        <v>0</v>
      </c>
      <c r="AC66" s="46">
        <f t="shared" si="17"/>
        <v>0</v>
      </c>
      <c r="AD66" s="46">
        <f t="shared" si="17"/>
        <v>0</v>
      </c>
      <c r="AE66" s="46">
        <f t="shared" si="17"/>
        <v>0</v>
      </c>
      <c r="AF66" s="46">
        <f t="shared" si="17"/>
        <v>0</v>
      </c>
      <c r="AG66" s="46">
        <f t="shared" si="17"/>
        <v>0</v>
      </c>
      <c r="AH66" s="46">
        <f t="shared" si="17"/>
        <v>0</v>
      </c>
      <c r="AI66" s="46">
        <f t="shared" si="17"/>
        <v>0</v>
      </c>
      <c r="AJ66" s="46">
        <f t="shared" si="17"/>
        <v>0</v>
      </c>
      <c r="AK66" s="46">
        <f t="shared" si="17"/>
        <v>0</v>
      </c>
      <c r="AL66" s="46">
        <f t="shared" si="17"/>
        <v>0</v>
      </c>
      <c r="AM66" s="46">
        <f t="shared" si="17"/>
        <v>0</v>
      </c>
      <c r="AN66" s="46">
        <f t="shared" si="17"/>
        <v>0</v>
      </c>
      <c r="AO66" s="46">
        <f t="shared" si="17"/>
        <v>0</v>
      </c>
      <c r="AP66" s="46">
        <f t="shared" si="17"/>
        <v>0</v>
      </c>
      <c r="AQ66" s="46">
        <f t="shared" si="17"/>
        <v>0</v>
      </c>
      <c r="AR66" s="46">
        <f t="shared" si="17"/>
        <v>0</v>
      </c>
      <c r="AS66" s="46">
        <f t="shared" si="17"/>
        <v>0</v>
      </c>
      <c r="AT66" s="46">
        <f t="shared" si="17"/>
        <v>0</v>
      </c>
      <c r="AU66" s="46">
        <f t="shared" si="17"/>
        <v>0</v>
      </c>
      <c r="AV66" s="46">
        <f t="shared" si="17"/>
        <v>0</v>
      </c>
      <c r="AW66" s="46">
        <f t="shared" si="17"/>
        <v>0</v>
      </c>
      <c r="AX66" s="46">
        <f t="shared" si="17"/>
        <v>0</v>
      </c>
      <c r="AY66" s="46">
        <f t="shared" si="17"/>
        <v>0</v>
      </c>
      <c r="AZ66" s="46">
        <f t="shared" si="17"/>
        <v>0</v>
      </c>
      <c r="BA66" s="46">
        <f t="shared" si="17"/>
        <v>0</v>
      </c>
      <c r="BB66" s="46">
        <f t="shared" si="17"/>
        <v>0</v>
      </c>
      <c r="BC66" s="46">
        <f t="shared" si="17"/>
        <v>0</v>
      </c>
      <c r="BD66" s="46">
        <f t="shared" si="17"/>
        <v>0</v>
      </c>
      <c r="BE66" s="46">
        <f t="shared" si="17"/>
        <v>0</v>
      </c>
      <c r="BF66" s="46">
        <f t="shared" si="17"/>
        <v>0</v>
      </c>
      <c r="BG66" s="46">
        <f t="shared" si="17"/>
        <v>0</v>
      </c>
      <c r="BH66" s="46">
        <f t="shared" si="17"/>
        <v>0</v>
      </c>
      <c r="BI66" s="46">
        <f t="shared" si="17"/>
        <v>0</v>
      </c>
      <c r="BJ66" s="46">
        <f t="shared" si="17"/>
        <v>0</v>
      </c>
      <c r="BK66" s="46">
        <f t="shared" si="17"/>
        <v>0</v>
      </c>
      <c r="BL66" s="46">
        <f t="shared" si="17"/>
        <v>0</v>
      </c>
      <c r="BM66" s="94">
        <f t="shared" si="6"/>
        <v>0</v>
      </c>
    </row>
    <row r="67" spans="1:85" s="59" customFormat="1" x14ac:dyDescent="0.3">
      <c r="A67" s="123"/>
      <c r="B67" s="166" t="s">
        <v>210</v>
      </c>
      <c r="C67" s="110"/>
      <c r="D67" s="129"/>
      <c r="E67" s="131">
        <v>0</v>
      </c>
      <c r="F67" s="131">
        <v>0</v>
      </c>
      <c r="G67" s="156">
        <v>0</v>
      </c>
      <c r="H67" s="156">
        <f t="shared" ref="H67:BL67" si="18">SUM($E66:H66)</f>
        <v>0</v>
      </c>
      <c r="I67" s="156">
        <f t="shared" si="18"/>
        <v>0</v>
      </c>
      <c r="J67" s="156">
        <f t="shared" si="18"/>
        <v>0</v>
      </c>
      <c r="K67" s="156">
        <f t="shared" si="18"/>
        <v>0</v>
      </c>
      <c r="L67" s="156">
        <f t="shared" si="18"/>
        <v>0</v>
      </c>
      <c r="M67" s="156">
        <f t="shared" si="18"/>
        <v>0</v>
      </c>
      <c r="N67" s="156">
        <f t="shared" si="18"/>
        <v>0</v>
      </c>
      <c r="O67" s="156">
        <f t="shared" si="18"/>
        <v>0</v>
      </c>
      <c r="P67" s="156">
        <f t="shared" si="18"/>
        <v>0</v>
      </c>
      <c r="Q67" s="156">
        <f t="shared" si="18"/>
        <v>0</v>
      </c>
      <c r="R67" s="156">
        <f t="shared" si="18"/>
        <v>0</v>
      </c>
      <c r="S67" s="156">
        <f t="shared" si="18"/>
        <v>0</v>
      </c>
      <c r="T67" s="156">
        <f t="shared" si="18"/>
        <v>0</v>
      </c>
      <c r="U67" s="156">
        <f t="shared" si="18"/>
        <v>0</v>
      </c>
      <c r="V67" s="156">
        <f t="shared" si="18"/>
        <v>0</v>
      </c>
      <c r="W67" s="156">
        <f t="shared" si="18"/>
        <v>0</v>
      </c>
      <c r="X67" s="156">
        <f t="shared" si="18"/>
        <v>0</v>
      </c>
      <c r="Y67" s="156">
        <f t="shared" si="18"/>
        <v>0</v>
      </c>
      <c r="Z67" s="156">
        <f t="shared" si="18"/>
        <v>0</v>
      </c>
      <c r="AA67" s="156">
        <f t="shared" si="18"/>
        <v>0</v>
      </c>
      <c r="AB67" s="156">
        <f t="shared" si="18"/>
        <v>0</v>
      </c>
      <c r="AC67" s="156">
        <f t="shared" si="18"/>
        <v>0</v>
      </c>
      <c r="AD67" s="156">
        <f t="shared" si="18"/>
        <v>0</v>
      </c>
      <c r="AE67" s="156">
        <f t="shared" si="18"/>
        <v>0</v>
      </c>
      <c r="AF67" s="156">
        <f t="shared" si="18"/>
        <v>0</v>
      </c>
      <c r="AG67" s="156">
        <f t="shared" si="18"/>
        <v>0</v>
      </c>
      <c r="AH67" s="156">
        <f t="shared" si="18"/>
        <v>0</v>
      </c>
      <c r="AI67" s="156">
        <f t="shared" si="18"/>
        <v>0</v>
      </c>
      <c r="AJ67" s="156">
        <f t="shared" si="18"/>
        <v>0</v>
      </c>
      <c r="AK67" s="156">
        <f t="shared" si="18"/>
        <v>0</v>
      </c>
      <c r="AL67" s="156">
        <f t="shared" si="18"/>
        <v>0</v>
      </c>
      <c r="AM67" s="156">
        <f t="shared" si="18"/>
        <v>0</v>
      </c>
      <c r="AN67" s="156">
        <f t="shared" si="18"/>
        <v>0</v>
      </c>
      <c r="AO67" s="156">
        <f t="shared" si="18"/>
        <v>0</v>
      </c>
      <c r="AP67" s="156">
        <f t="shared" si="18"/>
        <v>0</v>
      </c>
      <c r="AQ67" s="156">
        <f t="shared" si="18"/>
        <v>0</v>
      </c>
      <c r="AR67" s="156">
        <f t="shared" si="18"/>
        <v>0</v>
      </c>
      <c r="AS67" s="156">
        <f t="shared" si="18"/>
        <v>0</v>
      </c>
      <c r="AT67" s="156">
        <f t="shared" si="18"/>
        <v>0</v>
      </c>
      <c r="AU67" s="156">
        <f t="shared" si="18"/>
        <v>0</v>
      </c>
      <c r="AV67" s="156">
        <f t="shared" si="18"/>
        <v>0</v>
      </c>
      <c r="AW67" s="156">
        <f t="shared" si="18"/>
        <v>0</v>
      </c>
      <c r="AX67" s="156">
        <f t="shared" si="18"/>
        <v>0</v>
      </c>
      <c r="AY67" s="156">
        <f t="shared" si="18"/>
        <v>0</v>
      </c>
      <c r="AZ67" s="156">
        <f t="shared" si="18"/>
        <v>0</v>
      </c>
      <c r="BA67" s="156">
        <f t="shared" si="18"/>
        <v>0</v>
      </c>
      <c r="BB67" s="156">
        <f t="shared" si="18"/>
        <v>0</v>
      </c>
      <c r="BC67" s="156">
        <f t="shared" si="18"/>
        <v>0</v>
      </c>
      <c r="BD67" s="156">
        <f t="shared" si="18"/>
        <v>0</v>
      </c>
      <c r="BE67" s="156">
        <f t="shared" si="18"/>
        <v>0</v>
      </c>
      <c r="BF67" s="156">
        <f t="shared" si="18"/>
        <v>0</v>
      </c>
      <c r="BG67" s="156">
        <f t="shared" si="18"/>
        <v>0</v>
      </c>
      <c r="BH67" s="156">
        <f t="shared" si="18"/>
        <v>0</v>
      </c>
      <c r="BI67" s="156">
        <f t="shared" si="18"/>
        <v>0</v>
      </c>
      <c r="BJ67" s="156">
        <f t="shared" si="18"/>
        <v>0</v>
      </c>
      <c r="BK67" s="156">
        <f t="shared" si="18"/>
        <v>0</v>
      </c>
      <c r="BL67" s="156">
        <f t="shared" si="18"/>
        <v>0</v>
      </c>
      <c r="BM67" s="94">
        <f>IF($C$11="24 місяці",SUM(E67:AB67),IF($C$11="36 місяців",SUM(E67:AN67),SUM(E67:BL67)))</f>
        <v>0</v>
      </c>
    </row>
    <row r="68" spans="1:85" s="59" customFormat="1" x14ac:dyDescent="0.3">
      <c r="A68" s="123"/>
      <c r="B68" s="169" t="s">
        <v>211</v>
      </c>
      <c r="C68" s="110"/>
      <c r="D68" s="129"/>
      <c r="E68" s="131"/>
      <c r="F68" s="131"/>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94">
        <f>IF($C$11="24 місяці",SUM(E68:AB68),IF($C$11="36 місяців",SUM(E68:AN68),SUM(E68:BL68)))</f>
        <v>0</v>
      </c>
    </row>
    <row r="69" spans="1:85" s="59" customFormat="1" x14ac:dyDescent="0.3">
      <c r="A69" s="123"/>
      <c r="B69" s="169" t="s">
        <v>212</v>
      </c>
      <c r="C69" s="110"/>
      <c r="D69" s="129"/>
      <c r="E69" s="131"/>
      <c r="F69" s="131"/>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56"/>
      <c r="BC69" s="156"/>
      <c r="BD69" s="156"/>
      <c r="BE69" s="156"/>
      <c r="BF69" s="156"/>
      <c r="BG69" s="156"/>
      <c r="BH69" s="156"/>
      <c r="BI69" s="156"/>
      <c r="BJ69" s="156"/>
      <c r="BK69" s="156"/>
      <c r="BL69" s="156"/>
      <c r="BM69" s="94">
        <f>IF($C$11="24 місяці",SUM(E69:AB69),IF($C$11="36 місяців",SUM(E69:AN69),SUM(E69:BL69)))</f>
        <v>0</v>
      </c>
    </row>
    <row r="70" spans="1:85" s="59" customFormat="1" x14ac:dyDescent="0.3">
      <c r="A70" s="123"/>
      <c r="B70" s="169" t="s">
        <v>213</v>
      </c>
      <c r="C70" s="110"/>
      <c r="D70" s="129"/>
      <c r="E70" s="131">
        <f t="shared" ref="E70:AJ70" si="19">IF(E$13&gt;IF($C$11="24 місяці",24,IF($C$11="36 місяців",36,60)),0,SUM(E52:E54,E56:E58,E60:E61,E63:E65,E67:E69))</f>
        <v>0</v>
      </c>
      <c r="F70" s="131">
        <f t="shared" si="19"/>
        <v>0</v>
      </c>
      <c r="G70" s="156">
        <f t="shared" si="19"/>
        <v>0</v>
      </c>
      <c r="H70" s="156">
        <f t="shared" si="19"/>
        <v>0</v>
      </c>
      <c r="I70" s="156">
        <f t="shared" si="19"/>
        <v>0</v>
      </c>
      <c r="J70" s="156">
        <f t="shared" si="19"/>
        <v>0</v>
      </c>
      <c r="K70" s="156">
        <f t="shared" si="19"/>
        <v>0</v>
      </c>
      <c r="L70" s="156">
        <f t="shared" si="19"/>
        <v>0</v>
      </c>
      <c r="M70" s="156">
        <f t="shared" si="19"/>
        <v>0</v>
      </c>
      <c r="N70" s="156">
        <f t="shared" si="19"/>
        <v>0</v>
      </c>
      <c r="O70" s="156">
        <f t="shared" si="19"/>
        <v>0</v>
      </c>
      <c r="P70" s="156">
        <f t="shared" si="19"/>
        <v>0</v>
      </c>
      <c r="Q70" s="156">
        <f t="shared" si="19"/>
        <v>0</v>
      </c>
      <c r="R70" s="156">
        <f t="shared" si="19"/>
        <v>0</v>
      </c>
      <c r="S70" s="156">
        <f t="shared" si="19"/>
        <v>0</v>
      </c>
      <c r="T70" s="156">
        <f t="shared" si="19"/>
        <v>0</v>
      </c>
      <c r="U70" s="156">
        <f t="shared" si="19"/>
        <v>0</v>
      </c>
      <c r="V70" s="156">
        <f t="shared" si="19"/>
        <v>0</v>
      </c>
      <c r="W70" s="156">
        <f t="shared" si="19"/>
        <v>0</v>
      </c>
      <c r="X70" s="156">
        <f t="shared" si="19"/>
        <v>0</v>
      </c>
      <c r="Y70" s="156">
        <f t="shared" si="19"/>
        <v>0</v>
      </c>
      <c r="Z70" s="156">
        <f t="shared" si="19"/>
        <v>0</v>
      </c>
      <c r="AA70" s="156">
        <f t="shared" si="19"/>
        <v>0</v>
      </c>
      <c r="AB70" s="156">
        <f t="shared" si="19"/>
        <v>0</v>
      </c>
      <c r="AC70" s="156">
        <f t="shared" si="19"/>
        <v>0</v>
      </c>
      <c r="AD70" s="156">
        <f t="shared" si="19"/>
        <v>0</v>
      </c>
      <c r="AE70" s="156">
        <f t="shared" si="19"/>
        <v>0</v>
      </c>
      <c r="AF70" s="156">
        <f t="shared" si="19"/>
        <v>0</v>
      </c>
      <c r="AG70" s="156">
        <f t="shared" si="19"/>
        <v>0</v>
      </c>
      <c r="AH70" s="156">
        <f t="shared" si="19"/>
        <v>0</v>
      </c>
      <c r="AI70" s="156">
        <f t="shared" si="19"/>
        <v>0</v>
      </c>
      <c r="AJ70" s="156">
        <f t="shared" si="19"/>
        <v>0</v>
      </c>
      <c r="AK70" s="156">
        <f t="shared" ref="AK70:BL70" si="20">IF(AK$13&gt;IF($C$11="24 місяці",24,IF($C$11="36 місяців",36,60)),0,SUM(AK52:AK54,AK56:AK58,AK60:AK61,AK63:AK65,AK67:AK69))</f>
        <v>0</v>
      </c>
      <c r="AL70" s="156">
        <f t="shared" si="20"/>
        <v>0</v>
      </c>
      <c r="AM70" s="156">
        <f t="shared" si="20"/>
        <v>0</v>
      </c>
      <c r="AN70" s="156">
        <f t="shared" si="20"/>
        <v>0</v>
      </c>
      <c r="AO70" s="156">
        <f t="shared" si="20"/>
        <v>0</v>
      </c>
      <c r="AP70" s="156">
        <f t="shared" si="20"/>
        <v>0</v>
      </c>
      <c r="AQ70" s="156">
        <f t="shared" si="20"/>
        <v>0</v>
      </c>
      <c r="AR70" s="156">
        <f t="shared" si="20"/>
        <v>0</v>
      </c>
      <c r="AS70" s="156">
        <f t="shared" si="20"/>
        <v>0</v>
      </c>
      <c r="AT70" s="156">
        <f t="shared" si="20"/>
        <v>0</v>
      </c>
      <c r="AU70" s="156">
        <f t="shared" si="20"/>
        <v>0</v>
      </c>
      <c r="AV70" s="156">
        <f t="shared" si="20"/>
        <v>0</v>
      </c>
      <c r="AW70" s="156">
        <f t="shared" si="20"/>
        <v>0</v>
      </c>
      <c r="AX70" s="156">
        <f t="shared" si="20"/>
        <v>0</v>
      </c>
      <c r="AY70" s="156">
        <f t="shared" si="20"/>
        <v>0</v>
      </c>
      <c r="AZ70" s="156">
        <f t="shared" si="20"/>
        <v>0</v>
      </c>
      <c r="BA70" s="156">
        <f t="shared" si="20"/>
        <v>0</v>
      </c>
      <c r="BB70" s="156">
        <f t="shared" si="20"/>
        <v>0</v>
      </c>
      <c r="BC70" s="156">
        <f t="shared" si="20"/>
        <v>0</v>
      </c>
      <c r="BD70" s="156">
        <f t="shared" si="20"/>
        <v>0</v>
      </c>
      <c r="BE70" s="156">
        <f t="shared" si="20"/>
        <v>0</v>
      </c>
      <c r="BF70" s="156">
        <f t="shared" si="20"/>
        <v>0</v>
      </c>
      <c r="BG70" s="156">
        <f t="shared" si="20"/>
        <v>0</v>
      </c>
      <c r="BH70" s="156">
        <f t="shared" si="20"/>
        <v>0</v>
      </c>
      <c r="BI70" s="156">
        <f t="shared" si="20"/>
        <v>0</v>
      </c>
      <c r="BJ70" s="156">
        <f t="shared" si="20"/>
        <v>0</v>
      </c>
      <c r="BK70" s="156">
        <f t="shared" si="20"/>
        <v>0</v>
      </c>
      <c r="BL70" s="156">
        <f t="shared" si="20"/>
        <v>0</v>
      </c>
      <c r="BM70" s="94">
        <f>IF($C$11="24 місяці",SUM(E70:AB70),IF($C$11="36 місяців",SUM(E70:AN70),SUM(E70:BL70)))</f>
        <v>0</v>
      </c>
    </row>
    <row r="71" spans="1:85" s="59" customFormat="1" x14ac:dyDescent="0.3">
      <c r="A71" s="123"/>
      <c r="B71" s="169" t="s">
        <v>214</v>
      </c>
      <c r="C71" s="110"/>
      <c r="D71" s="129"/>
      <c r="E71" s="131">
        <f>IF(E$13&gt;IF($C$11="24 місяці",24,IF($C$11="36 місяців",36,60)),0,SUM($E70:E70))</f>
        <v>0</v>
      </c>
      <c r="F71" s="131">
        <f>IF(F$13&gt;IF($C$11="24 місяці",24,IF($C$11="36 місяців",36,60)),0,SUM($E70:F70))</f>
        <v>0</v>
      </c>
      <c r="G71" s="156">
        <f>IF(G$13&gt;IF($C$11="24 місяці",24,IF($C$11="36 місяців",36,60)),0,SUM($E70:G70))</f>
        <v>0</v>
      </c>
      <c r="H71" s="156">
        <f>IF(H$13&gt;IF($C$11="24 місяці",24,IF($C$11="36 місяців",36,60)),0,SUM($E70:H70))</f>
        <v>0</v>
      </c>
      <c r="I71" s="156">
        <f>IF(I$13&gt;IF($C$11="24 місяці",24,IF($C$11="36 місяців",36,60)),0,SUM($E70:I70))</f>
        <v>0</v>
      </c>
      <c r="J71" s="156">
        <f>IF(J$13&gt;IF($C$11="24 місяці",24,IF($C$11="36 місяців",36,60)),0,SUM($E70:J70))</f>
        <v>0</v>
      </c>
      <c r="K71" s="156">
        <f>IF(K$13&gt;IF($C$11="24 місяці",24,IF($C$11="36 місяців",36,60)),0,SUM($E70:K70))</f>
        <v>0</v>
      </c>
      <c r="L71" s="156">
        <f>IF(L$13&gt;IF($C$11="24 місяці",24,IF($C$11="36 місяців",36,60)),0,SUM($E70:L70))</f>
        <v>0</v>
      </c>
      <c r="M71" s="156">
        <f>IF(M$13&gt;IF($C$11="24 місяці",24,IF($C$11="36 місяців",36,60)),0,SUM($E70:M70))</f>
        <v>0</v>
      </c>
      <c r="N71" s="156">
        <f>IF(N$13&gt;IF($C$11="24 місяці",24,IF($C$11="36 місяців",36,60)),0,SUM($E70:N70))</f>
        <v>0</v>
      </c>
      <c r="O71" s="156">
        <f>IF(O$13&gt;IF($C$11="24 місяці",24,IF($C$11="36 місяців",36,60)),0,SUM($E70:O70))</f>
        <v>0</v>
      </c>
      <c r="P71" s="156">
        <f>IF(P$13&gt;IF($C$11="24 місяці",24,IF($C$11="36 місяців",36,60)),0,SUM($E70:P70))</f>
        <v>0</v>
      </c>
      <c r="Q71" s="156">
        <f>IF(Q$13&gt;IF($C$11="24 місяці",24,IF($C$11="36 місяців",36,60)),0,SUM($E70:Q70))</f>
        <v>0</v>
      </c>
      <c r="R71" s="156">
        <f>IF(R$13&gt;IF($C$11="24 місяці",24,IF($C$11="36 місяців",36,60)),0,SUM($E70:R70))</f>
        <v>0</v>
      </c>
      <c r="S71" s="156">
        <f>IF(S$13&gt;IF($C$11="24 місяці",24,IF($C$11="36 місяців",36,60)),0,SUM($E70:S70))</f>
        <v>0</v>
      </c>
      <c r="T71" s="156">
        <f>IF(T$13&gt;IF($C$11="24 місяці",24,IF($C$11="36 місяців",36,60)),0,SUM($E70:T70))</f>
        <v>0</v>
      </c>
      <c r="U71" s="156">
        <f>IF(U$13&gt;IF($C$11="24 місяці",24,IF($C$11="36 місяців",36,60)),0,SUM($E70:U70))</f>
        <v>0</v>
      </c>
      <c r="V71" s="156">
        <f>IF(V$13&gt;IF($C$11="24 місяці",24,IF($C$11="36 місяців",36,60)),0,SUM($E70:V70))</f>
        <v>0</v>
      </c>
      <c r="W71" s="156">
        <f>IF(W$13&gt;IF($C$11="24 місяці",24,IF($C$11="36 місяців",36,60)),0,SUM($E70:W70))</f>
        <v>0</v>
      </c>
      <c r="X71" s="156">
        <f>IF(X$13&gt;IF($C$11="24 місяці",24,IF($C$11="36 місяців",36,60)),0,SUM($E70:X70))</f>
        <v>0</v>
      </c>
      <c r="Y71" s="156">
        <f>IF(Y$13&gt;IF($C$11="24 місяці",24,IF($C$11="36 місяців",36,60)),0,SUM($E70:Y70))</f>
        <v>0</v>
      </c>
      <c r="Z71" s="156">
        <f>IF(Z$13&gt;IF($C$11="24 місяці",24,IF($C$11="36 місяців",36,60)),0,SUM($E70:Z70))</f>
        <v>0</v>
      </c>
      <c r="AA71" s="156">
        <f>IF(AA$13&gt;IF($C$11="24 місяці",24,IF($C$11="36 місяців",36,60)),0,SUM($E70:AA70))</f>
        <v>0</v>
      </c>
      <c r="AB71" s="156">
        <f>IF(AB$13&gt;IF($C$11="24 місяці",24,IF($C$11="36 місяців",36,60)),0,SUM($E70:AB70))</f>
        <v>0</v>
      </c>
      <c r="AC71" s="156">
        <f>IF(AC$13&gt;IF($C$11="24 місяці",24,IF($C$11="36 місяців",36,60)),0,SUM($E70:AC70))</f>
        <v>0</v>
      </c>
      <c r="AD71" s="156">
        <f>IF(AD$13&gt;IF($C$11="24 місяці",24,IF($C$11="36 місяців",36,60)),0,SUM($E70:AD70))</f>
        <v>0</v>
      </c>
      <c r="AE71" s="156">
        <f>IF(AE$13&gt;IF($C$11="24 місяці",24,IF($C$11="36 місяців",36,60)),0,SUM($E70:AE70))</f>
        <v>0</v>
      </c>
      <c r="AF71" s="156">
        <f>IF(AF$13&gt;IF($C$11="24 місяці",24,IF($C$11="36 місяців",36,60)),0,SUM($E70:AF70))</f>
        <v>0</v>
      </c>
      <c r="AG71" s="156">
        <f>IF(AG$13&gt;IF($C$11="24 місяці",24,IF($C$11="36 місяців",36,60)),0,SUM($E70:AG70))</f>
        <v>0</v>
      </c>
      <c r="AH71" s="156">
        <f>IF(AH$13&gt;IF($C$11="24 місяці",24,IF($C$11="36 місяців",36,60)),0,SUM($E70:AH70))</f>
        <v>0</v>
      </c>
      <c r="AI71" s="156">
        <f>IF(AI$13&gt;IF($C$11="24 місяці",24,IF($C$11="36 місяців",36,60)),0,SUM($E70:AI70))</f>
        <v>0</v>
      </c>
      <c r="AJ71" s="156">
        <f>IF(AJ$13&gt;IF($C$11="24 місяці",24,IF($C$11="36 місяців",36,60)),0,SUM($E70:AJ70))</f>
        <v>0</v>
      </c>
      <c r="AK71" s="156">
        <f>IF(AK$13&gt;IF($C$11="24 місяці",24,IF($C$11="36 місяців",36,60)),0,SUM($E70:AK70))</f>
        <v>0</v>
      </c>
      <c r="AL71" s="156">
        <f>IF(AL$13&gt;IF($C$11="24 місяці",24,IF($C$11="36 місяців",36,60)),0,SUM($E70:AL70))</f>
        <v>0</v>
      </c>
      <c r="AM71" s="156">
        <f>IF(AM$13&gt;IF($C$11="24 місяці",24,IF($C$11="36 місяців",36,60)),0,SUM($E70:AM70))</f>
        <v>0</v>
      </c>
      <c r="AN71" s="156">
        <f>IF(AN$13&gt;IF($C$11="24 місяці",24,IF($C$11="36 місяців",36,60)),0,SUM($E70:AN70))</f>
        <v>0</v>
      </c>
      <c r="AO71" s="156">
        <f>IF(AO$13&gt;IF($C$11="24 місяці",24,IF($C$11="36 місяців",36,60)),0,SUM($E70:AO70))</f>
        <v>0</v>
      </c>
      <c r="AP71" s="156">
        <f>IF(AP$13&gt;IF($C$11="24 місяці",24,IF($C$11="36 місяців",36,60)),0,SUM($E70:AP70))</f>
        <v>0</v>
      </c>
      <c r="AQ71" s="156">
        <f>IF(AQ$13&gt;IF($C$11="24 місяці",24,IF($C$11="36 місяців",36,60)),0,SUM($E70:AQ70))</f>
        <v>0</v>
      </c>
      <c r="AR71" s="156">
        <f>IF(AR$13&gt;IF($C$11="24 місяці",24,IF($C$11="36 місяців",36,60)),0,SUM($E70:AR70))</f>
        <v>0</v>
      </c>
      <c r="AS71" s="156">
        <f>IF(AS$13&gt;IF($C$11="24 місяці",24,IF($C$11="36 місяців",36,60)),0,SUM($E70:AS70))</f>
        <v>0</v>
      </c>
      <c r="AT71" s="156">
        <f>IF(AT$13&gt;IF($C$11="24 місяці",24,IF($C$11="36 місяців",36,60)),0,SUM($E70:AT70))</f>
        <v>0</v>
      </c>
      <c r="AU71" s="156">
        <f>IF(AU$13&gt;IF($C$11="24 місяці",24,IF($C$11="36 місяців",36,60)),0,SUM($E70:AU70))</f>
        <v>0</v>
      </c>
      <c r="AV71" s="156">
        <f>IF(AV$13&gt;IF($C$11="24 місяці",24,IF($C$11="36 місяців",36,60)),0,SUM($E70:AV70))</f>
        <v>0</v>
      </c>
      <c r="AW71" s="156">
        <f>IF(AW$13&gt;IF($C$11="24 місяці",24,IF($C$11="36 місяців",36,60)),0,SUM($E70:AW70))</f>
        <v>0</v>
      </c>
      <c r="AX71" s="156">
        <f>IF(AX$13&gt;IF($C$11="24 місяці",24,IF($C$11="36 місяців",36,60)),0,SUM($E70:AX70))</f>
        <v>0</v>
      </c>
      <c r="AY71" s="156">
        <f>IF(AY$13&gt;IF($C$11="24 місяці",24,IF($C$11="36 місяців",36,60)),0,SUM($E70:AY70))</f>
        <v>0</v>
      </c>
      <c r="AZ71" s="156">
        <f>IF(AZ$13&gt;IF($C$11="24 місяці",24,IF($C$11="36 місяців",36,60)),0,SUM($E70:AZ70))</f>
        <v>0</v>
      </c>
      <c r="BA71" s="156">
        <f>IF(BA$13&gt;IF($C$11="24 місяці",24,IF($C$11="36 місяців",36,60)),0,SUM($E70:BA70))</f>
        <v>0</v>
      </c>
      <c r="BB71" s="156">
        <f>IF(BB$13&gt;IF($C$11="24 місяці",24,IF($C$11="36 місяців",36,60)),0,SUM($E70:BB70))</f>
        <v>0</v>
      </c>
      <c r="BC71" s="156">
        <f>IF(BC$13&gt;IF($C$11="24 місяці",24,IF($C$11="36 місяців",36,60)),0,SUM($E70:BC70))</f>
        <v>0</v>
      </c>
      <c r="BD71" s="156">
        <f>IF(BD$13&gt;IF($C$11="24 місяці",24,IF($C$11="36 місяців",36,60)),0,SUM($E70:BD70))</f>
        <v>0</v>
      </c>
      <c r="BE71" s="156">
        <f>IF(BE$13&gt;IF($C$11="24 місяці",24,IF($C$11="36 місяців",36,60)),0,SUM($E70:BE70))</f>
        <v>0</v>
      </c>
      <c r="BF71" s="156">
        <f>IF(BF$13&gt;IF($C$11="24 місяці",24,IF($C$11="36 місяців",36,60)),0,SUM($E70:BF70))</f>
        <v>0</v>
      </c>
      <c r="BG71" s="156">
        <f>IF(BG$13&gt;IF($C$11="24 місяці",24,IF($C$11="36 місяців",36,60)),0,SUM($E70:BG70))</f>
        <v>0</v>
      </c>
      <c r="BH71" s="156">
        <f>IF(BH$13&gt;IF($C$11="24 місяці",24,IF($C$11="36 місяців",36,60)),0,SUM($E70:BH70))</f>
        <v>0</v>
      </c>
      <c r="BI71" s="156">
        <f>IF(BI$13&gt;IF($C$11="24 місяці",24,IF($C$11="36 місяців",36,60)),0,SUM($E70:BI70))</f>
        <v>0</v>
      </c>
      <c r="BJ71" s="156">
        <f>IF(BJ$13&gt;IF($C$11="24 місяці",24,IF($C$11="36 місяців",36,60)),0,SUM($E70:BJ70))</f>
        <v>0</v>
      </c>
      <c r="BK71" s="156">
        <f>IF(BK$13&gt;IF($C$11="24 місяці",24,IF($C$11="36 місяців",36,60)),0,SUM($E70:BK70))</f>
        <v>0</v>
      </c>
      <c r="BL71" s="156">
        <f>IF(BL$13&gt;IF($C$11="24 місяці",24,IF($C$11="36 місяців",36,60)),0,SUM($E70:BL70))</f>
        <v>0</v>
      </c>
      <c r="BM71" s="94">
        <f>IF($C$11="24 місяці",AB71,IF($C$11="36 місяців",AN71,BL71))</f>
        <v>0</v>
      </c>
    </row>
    <row r="72" spans="1:85" s="134" customFormat="1" ht="12" customHeight="1" x14ac:dyDescent="0.3">
      <c r="A72" s="132"/>
      <c r="B72" s="332" t="s">
        <v>215</v>
      </c>
      <c r="C72" s="332"/>
      <c r="D72" s="133">
        <f>SUM(D32:D69)</f>
        <v>0</v>
      </c>
      <c r="E72" s="94">
        <f t="shared" ref="E72:AJ72" si="21">IF(E$13&gt;IF($C$11="24 місяці",24,IF($C$11="36 місяців",36,60)),0,E32+E46+E54+E58+SUM(E60:E61,E63:E65,E67:E69))</f>
        <v>0</v>
      </c>
      <c r="F72" s="94">
        <f t="shared" si="21"/>
        <v>0</v>
      </c>
      <c r="G72" s="94">
        <f t="shared" si="21"/>
        <v>0</v>
      </c>
      <c r="H72" s="94">
        <f t="shared" si="21"/>
        <v>0</v>
      </c>
      <c r="I72" s="94">
        <f t="shared" si="21"/>
        <v>0</v>
      </c>
      <c r="J72" s="94">
        <f t="shared" si="21"/>
        <v>0</v>
      </c>
      <c r="K72" s="94">
        <f t="shared" si="21"/>
        <v>0</v>
      </c>
      <c r="L72" s="94">
        <f t="shared" si="21"/>
        <v>0</v>
      </c>
      <c r="M72" s="94">
        <f t="shared" si="21"/>
        <v>0</v>
      </c>
      <c r="N72" s="94">
        <f t="shared" si="21"/>
        <v>0</v>
      </c>
      <c r="O72" s="94">
        <f t="shared" si="21"/>
        <v>0</v>
      </c>
      <c r="P72" s="94">
        <f t="shared" si="21"/>
        <v>0</v>
      </c>
      <c r="Q72" s="94">
        <f t="shared" si="21"/>
        <v>0</v>
      </c>
      <c r="R72" s="94">
        <f t="shared" si="21"/>
        <v>0</v>
      </c>
      <c r="S72" s="94">
        <f t="shared" si="21"/>
        <v>0</v>
      </c>
      <c r="T72" s="94">
        <f t="shared" si="21"/>
        <v>0</v>
      </c>
      <c r="U72" s="94">
        <f t="shared" si="21"/>
        <v>0</v>
      </c>
      <c r="V72" s="94">
        <f t="shared" si="21"/>
        <v>0</v>
      </c>
      <c r="W72" s="94">
        <f t="shared" si="21"/>
        <v>0</v>
      </c>
      <c r="X72" s="94">
        <f t="shared" si="21"/>
        <v>0</v>
      </c>
      <c r="Y72" s="94">
        <f t="shared" si="21"/>
        <v>0</v>
      </c>
      <c r="Z72" s="94">
        <f t="shared" si="21"/>
        <v>0</v>
      </c>
      <c r="AA72" s="94">
        <f t="shared" si="21"/>
        <v>0</v>
      </c>
      <c r="AB72" s="94">
        <f t="shared" si="21"/>
        <v>0</v>
      </c>
      <c r="AC72" s="94">
        <f t="shared" si="21"/>
        <v>0</v>
      </c>
      <c r="AD72" s="94">
        <f t="shared" si="21"/>
        <v>0</v>
      </c>
      <c r="AE72" s="94">
        <f t="shared" si="21"/>
        <v>0</v>
      </c>
      <c r="AF72" s="94">
        <f t="shared" si="21"/>
        <v>0</v>
      </c>
      <c r="AG72" s="94">
        <f t="shared" si="21"/>
        <v>0</v>
      </c>
      <c r="AH72" s="94">
        <f t="shared" si="21"/>
        <v>0</v>
      </c>
      <c r="AI72" s="94">
        <f t="shared" si="21"/>
        <v>0</v>
      </c>
      <c r="AJ72" s="94">
        <f t="shared" si="21"/>
        <v>0</v>
      </c>
      <c r="AK72" s="94">
        <f t="shared" ref="AK72:BL72" si="22">IF(AK$13&gt;IF($C$11="24 місяці",24,IF($C$11="36 місяців",36,60)),0,AK32+AK46+AK54+AK58+SUM(AK60:AK61,AK63:AK65,AK67:AK69))</f>
        <v>0</v>
      </c>
      <c r="AL72" s="94">
        <f t="shared" si="22"/>
        <v>0</v>
      </c>
      <c r="AM72" s="94">
        <f t="shared" si="22"/>
        <v>0</v>
      </c>
      <c r="AN72" s="94">
        <f t="shared" si="22"/>
        <v>0</v>
      </c>
      <c r="AO72" s="94">
        <f t="shared" si="22"/>
        <v>0</v>
      </c>
      <c r="AP72" s="94">
        <f t="shared" si="22"/>
        <v>0</v>
      </c>
      <c r="AQ72" s="94">
        <f t="shared" si="22"/>
        <v>0</v>
      </c>
      <c r="AR72" s="94">
        <f t="shared" si="22"/>
        <v>0</v>
      </c>
      <c r="AS72" s="94">
        <f t="shared" si="22"/>
        <v>0</v>
      </c>
      <c r="AT72" s="94">
        <f t="shared" si="22"/>
        <v>0</v>
      </c>
      <c r="AU72" s="94">
        <f t="shared" si="22"/>
        <v>0</v>
      </c>
      <c r="AV72" s="94">
        <f t="shared" si="22"/>
        <v>0</v>
      </c>
      <c r="AW72" s="94">
        <f t="shared" si="22"/>
        <v>0</v>
      </c>
      <c r="AX72" s="94">
        <f t="shared" si="22"/>
        <v>0</v>
      </c>
      <c r="AY72" s="94">
        <f t="shared" si="22"/>
        <v>0</v>
      </c>
      <c r="AZ72" s="94">
        <f t="shared" si="22"/>
        <v>0</v>
      </c>
      <c r="BA72" s="94">
        <f t="shared" si="22"/>
        <v>0</v>
      </c>
      <c r="BB72" s="94">
        <f t="shared" si="22"/>
        <v>0</v>
      </c>
      <c r="BC72" s="94">
        <f t="shared" si="22"/>
        <v>0</v>
      </c>
      <c r="BD72" s="94">
        <f t="shared" si="22"/>
        <v>0</v>
      </c>
      <c r="BE72" s="94">
        <f t="shared" si="22"/>
        <v>0</v>
      </c>
      <c r="BF72" s="94">
        <f t="shared" si="22"/>
        <v>0</v>
      </c>
      <c r="BG72" s="94">
        <f t="shared" si="22"/>
        <v>0</v>
      </c>
      <c r="BH72" s="94">
        <f t="shared" si="22"/>
        <v>0</v>
      </c>
      <c r="BI72" s="94">
        <f t="shared" si="22"/>
        <v>0</v>
      </c>
      <c r="BJ72" s="94">
        <f t="shared" si="22"/>
        <v>0</v>
      </c>
      <c r="BK72" s="94">
        <f t="shared" si="22"/>
        <v>0</v>
      </c>
      <c r="BL72" s="94">
        <f t="shared" si="22"/>
        <v>0</v>
      </c>
      <c r="BM72" s="157">
        <f>IF($C$11="24 місяці",SUM(E72:AB72),IF($C$11="36 місяців",SUM(E72:AN72),SUM(E72:BL72)))</f>
        <v>0</v>
      </c>
    </row>
    <row r="73" spans="1:85" s="132" customFormat="1" ht="12.9" customHeight="1" x14ac:dyDescent="0.3">
      <c r="A73" s="15"/>
      <c r="B73" s="135" t="s">
        <v>66</v>
      </c>
      <c r="C73" s="135"/>
      <c r="D73" s="135" t="s">
        <v>66</v>
      </c>
      <c r="E73" s="135" t="s">
        <v>66</v>
      </c>
      <c r="F73" s="135" t="s">
        <v>66</v>
      </c>
      <c r="G73" s="135" t="s">
        <v>66</v>
      </c>
      <c r="H73" s="135" t="s">
        <v>66</v>
      </c>
      <c r="I73" s="135" t="s">
        <v>66</v>
      </c>
      <c r="J73" s="135" t="s">
        <v>66</v>
      </c>
      <c r="K73" s="135" t="s">
        <v>66</v>
      </c>
      <c r="L73" s="135" t="s">
        <v>66</v>
      </c>
      <c r="M73" s="135" t="s">
        <v>66</v>
      </c>
      <c r="N73" s="135" t="s">
        <v>66</v>
      </c>
      <c r="O73" s="135" t="s">
        <v>66</v>
      </c>
      <c r="P73" s="135" t="s">
        <v>66</v>
      </c>
      <c r="Q73" s="135" t="s">
        <v>66</v>
      </c>
      <c r="R73" s="135" t="s">
        <v>66</v>
      </c>
      <c r="S73" s="135" t="s">
        <v>66</v>
      </c>
      <c r="T73" s="135" t="s">
        <v>66</v>
      </c>
      <c r="U73" s="135" t="s">
        <v>66</v>
      </c>
      <c r="V73" s="135" t="s">
        <v>66</v>
      </c>
      <c r="W73" s="135" t="s">
        <v>66</v>
      </c>
      <c r="X73" s="135" t="s">
        <v>66</v>
      </c>
      <c r="Y73" s="135" t="s">
        <v>66</v>
      </c>
      <c r="Z73" s="135" t="s">
        <v>66</v>
      </c>
      <c r="AA73" s="135" t="s">
        <v>66</v>
      </c>
      <c r="AB73" s="135" t="s">
        <v>66</v>
      </c>
      <c r="AC73" s="135" t="s">
        <v>66</v>
      </c>
      <c r="AD73" s="135" t="s">
        <v>66</v>
      </c>
      <c r="AE73" s="135" t="s">
        <v>66</v>
      </c>
      <c r="AF73" s="135" t="s">
        <v>66</v>
      </c>
      <c r="AG73" s="135" t="s">
        <v>66</v>
      </c>
      <c r="AH73" s="135" t="s">
        <v>66</v>
      </c>
      <c r="AI73" s="135" t="s">
        <v>66</v>
      </c>
      <c r="AJ73" s="135" t="s">
        <v>66</v>
      </c>
      <c r="AK73" s="135" t="s">
        <v>66</v>
      </c>
      <c r="AL73" s="135" t="s">
        <v>66</v>
      </c>
      <c r="AM73" s="135" t="s">
        <v>66</v>
      </c>
      <c r="AN73" s="135" t="s">
        <v>66</v>
      </c>
      <c r="AO73" s="135" t="s">
        <v>66</v>
      </c>
      <c r="AP73" s="135" t="s">
        <v>66</v>
      </c>
      <c r="AQ73" s="135" t="s">
        <v>66</v>
      </c>
      <c r="AR73" s="135" t="s">
        <v>66</v>
      </c>
      <c r="AS73" s="135" t="s">
        <v>66</v>
      </c>
      <c r="AT73" s="135" t="s">
        <v>66</v>
      </c>
      <c r="AU73" s="135" t="s">
        <v>66</v>
      </c>
      <c r="AV73" s="135" t="s">
        <v>66</v>
      </c>
      <c r="AW73" s="135" t="s">
        <v>66</v>
      </c>
      <c r="AX73" s="135" t="s">
        <v>66</v>
      </c>
      <c r="AY73" s="135" t="s">
        <v>66</v>
      </c>
      <c r="AZ73" s="135" t="s">
        <v>66</v>
      </c>
      <c r="BA73" s="135" t="s">
        <v>66</v>
      </c>
      <c r="BB73" s="135" t="s">
        <v>66</v>
      </c>
      <c r="BC73" s="135" t="s">
        <v>66</v>
      </c>
      <c r="BD73" s="135" t="s">
        <v>66</v>
      </c>
      <c r="BE73" s="135" t="s">
        <v>66</v>
      </c>
      <c r="BF73" s="135" t="s">
        <v>66</v>
      </c>
      <c r="BG73" s="135" t="s">
        <v>66</v>
      </c>
      <c r="BH73" s="135" t="s">
        <v>66</v>
      </c>
      <c r="BI73" s="135" t="s">
        <v>66</v>
      </c>
      <c r="BJ73" s="135" t="s">
        <v>66</v>
      </c>
      <c r="BK73" s="135" t="s">
        <v>66</v>
      </c>
      <c r="BL73" s="135" t="s">
        <v>66</v>
      </c>
      <c r="BM73" s="135" t="s">
        <v>66</v>
      </c>
    </row>
    <row r="74" spans="1:85" s="139" customFormat="1" ht="59.4" customHeight="1" x14ac:dyDescent="0.25">
      <c r="A74" s="136"/>
      <c r="B74" s="137"/>
      <c r="C74" s="170" t="s">
        <v>216</v>
      </c>
      <c r="D74" s="138">
        <f>D27-D72</f>
        <v>0</v>
      </c>
      <c r="E74" s="138">
        <f t="shared" ref="E74:AJ74" si="23">IF(E$13&gt;IF($C$11="24 місяці",24,IF($C$11="36 місяців",36,60)),0,E27-E72)</f>
        <v>0</v>
      </c>
      <c r="F74" s="138">
        <f t="shared" si="23"/>
        <v>0</v>
      </c>
      <c r="G74" s="138">
        <f t="shared" si="23"/>
        <v>0</v>
      </c>
      <c r="H74" s="138">
        <f t="shared" si="23"/>
        <v>0</v>
      </c>
      <c r="I74" s="138">
        <f t="shared" si="23"/>
        <v>0</v>
      </c>
      <c r="J74" s="138">
        <f t="shared" si="23"/>
        <v>0</v>
      </c>
      <c r="K74" s="138">
        <f t="shared" si="23"/>
        <v>0</v>
      </c>
      <c r="L74" s="138">
        <f t="shared" si="23"/>
        <v>0</v>
      </c>
      <c r="M74" s="138">
        <f t="shared" si="23"/>
        <v>0</v>
      </c>
      <c r="N74" s="138">
        <f t="shared" si="23"/>
        <v>0</v>
      </c>
      <c r="O74" s="138">
        <f t="shared" si="23"/>
        <v>0</v>
      </c>
      <c r="P74" s="138">
        <f t="shared" si="23"/>
        <v>0</v>
      </c>
      <c r="Q74" s="138">
        <f t="shared" si="23"/>
        <v>0</v>
      </c>
      <c r="R74" s="138">
        <f t="shared" si="23"/>
        <v>0</v>
      </c>
      <c r="S74" s="138">
        <f t="shared" si="23"/>
        <v>0</v>
      </c>
      <c r="T74" s="138">
        <f t="shared" si="23"/>
        <v>0</v>
      </c>
      <c r="U74" s="138">
        <f t="shared" si="23"/>
        <v>0</v>
      </c>
      <c r="V74" s="138">
        <f t="shared" si="23"/>
        <v>0</v>
      </c>
      <c r="W74" s="138">
        <f t="shared" si="23"/>
        <v>0</v>
      </c>
      <c r="X74" s="138">
        <f t="shared" si="23"/>
        <v>0</v>
      </c>
      <c r="Y74" s="138">
        <f t="shared" si="23"/>
        <v>0</v>
      </c>
      <c r="Z74" s="138">
        <f t="shared" si="23"/>
        <v>0</v>
      </c>
      <c r="AA74" s="138">
        <f t="shared" si="23"/>
        <v>0</v>
      </c>
      <c r="AB74" s="138">
        <f t="shared" si="23"/>
        <v>0</v>
      </c>
      <c r="AC74" s="138">
        <f t="shared" si="23"/>
        <v>0</v>
      </c>
      <c r="AD74" s="138">
        <f t="shared" si="23"/>
        <v>0</v>
      </c>
      <c r="AE74" s="138">
        <f t="shared" si="23"/>
        <v>0</v>
      </c>
      <c r="AF74" s="138">
        <f t="shared" si="23"/>
        <v>0</v>
      </c>
      <c r="AG74" s="138">
        <f t="shared" si="23"/>
        <v>0</v>
      </c>
      <c r="AH74" s="138">
        <f t="shared" si="23"/>
        <v>0</v>
      </c>
      <c r="AI74" s="138">
        <f t="shared" si="23"/>
        <v>0</v>
      </c>
      <c r="AJ74" s="138">
        <f t="shared" si="23"/>
        <v>0</v>
      </c>
      <c r="AK74" s="138">
        <f t="shared" ref="AK74:BM74" si="24">IF(AK$13&gt;IF($C$11="24 місяці",24,IF($C$11="36 місяців",36,60)),0,AK27-AK72)</f>
        <v>0</v>
      </c>
      <c r="AL74" s="138">
        <f t="shared" si="24"/>
        <v>0</v>
      </c>
      <c r="AM74" s="138">
        <f t="shared" si="24"/>
        <v>0</v>
      </c>
      <c r="AN74" s="138">
        <f t="shared" si="24"/>
        <v>0</v>
      </c>
      <c r="AO74" s="138">
        <f t="shared" si="24"/>
        <v>0</v>
      </c>
      <c r="AP74" s="138">
        <f t="shared" si="24"/>
        <v>0</v>
      </c>
      <c r="AQ74" s="138">
        <f t="shared" si="24"/>
        <v>0</v>
      </c>
      <c r="AR74" s="138">
        <f t="shared" si="24"/>
        <v>0</v>
      </c>
      <c r="AS74" s="138">
        <f t="shared" si="24"/>
        <v>0</v>
      </c>
      <c r="AT74" s="138">
        <f t="shared" si="24"/>
        <v>0</v>
      </c>
      <c r="AU74" s="138">
        <f t="shared" si="24"/>
        <v>0</v>
      </c>
      <c r="AV74" s="138">
        <f t="shared" si="24"/>
        <v>0</v>
      </c>
      <c r="AW74" s="138">
        <f t="shared" si="24"/>
        <v>0</v>
      </c>
      <c r="AX74" s="138">
        <f t="shared" si="24"/>
        <v>0</v>
      </c>
      <c r="AY74" s="138">
        <f t="shared" si="24"/>
        <v>0</v>
      </c>
      <c r="AZ74" s="138">
        <f t="shared" si="24"/>
        <v>0</v>
      </c>
      <c r="BA74" s="138">
        <f t="shared" si="24"/>
        <v>0</v>
      </c>
      <c r="BB74" s="138">
        <f t="shared" si="24"/>
        <v>0</v>
      </c>
      <c r="BC74" s="138">
        <f t="shared" si="24"/>
        <v>0</v>
      </c>
      <c r="BD74" s="138">
        <f t="shared" si="24"/>
        <v>0</v>
      </c>
      <c r="BE74" s="138">
        <f t="shared" si="24"/>
        <v>0</v>
      </c>
      <c r="BF74" s="138">
        <f t="shared" si="24"/>
        <v>0</v>
      </c>
      <c r="BG74" s="138">
        <f t="shared" si="24"/>
        <v>0</v>
      </c>
      <c r="BH74" s="138">
        <f t="shared" si="24"/>
        <v>0</v>
      </c>
      <c r="BI74" s="138">
        <f t="shared" si="24"/>
        <v>0</v>
      </c>
      <c r="BJ74" s="138">
        <f t="shared" si="24"/>
        <v>0</v>
      </c>
      <c r="BK74" s="138">
        <f t="shared" si="24"/>
        <v>0</v>
      </c>
      <c r="BL74" s="138">
        <f t="shared" si="24"/>
        <v>0</v>
      </c>
      <c r="BM74" s="138">
        <f t="shared" si="24"/>
        <v>0</v>
      </c>
    </row>
    <row r="75" spans="1:85" s="136" customFormat="1" ht="13.35" customHeight="1" x14ac:dyDescent="0.3">
      <c r="A75" s="15"/>
      <c r="B75" s="140" t="s">
        <v>66</v>
      </c>
      <c r="C75" s="171"/>
      <c r="D75" s="141" t="s">
        <v>66</v>
      </c>
      <c r="E75" s="141" t="s">
        <v>74</v>
      </c>
      <c r="F75" s="141" t="s">
        <v>66</v>
      </c>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row>
    <row r="76" spans="1:85" s="139" customFormat="1" ht="62.4" customHeight="1" x14ac:dyDescent="0.25">
      <c r="A76" s="136"/>
      <c r="B76" s="137"/>
      <c r="C76" s="172" t="s">
        <v>217</v>
      </c>
      <c r="D76" s="138">
        <v>0</v>
      </c>
      <c r="E76" s="94">
        <f>IF(E$13&gt;IF($C$11="24 місяці",24,IF($C$11="36 місяців",36,60)),0,$D$76)</f>
        <v>0</v>
      </c>
      <c r="F76" s="94">
        <f>IF(F$13&gt;IF($C$11="24 місяці",24,IF($C$11="36 місяців",36,60)),0,E78)</f>
        <v>0</v>
      </c>
      <c r="G76" s="94">
        <f t="shared" ref="G76:BL76" si="25">IF(G$13&gt;IF($C$11="24 місяці",24,IF($C$11="36 місяців",36,60)),0,F78)</f>
        <v>0</v>
      </c>
      <c r="H76" s="94">
        <f t="shared" si="25"/>
        <v>0</v>
      </c>
      <c r="I76" s="94">
        <f t="shared" si="25"/>
        <v>0</v>
      </c>
      <c r="J76" s="94">
        <f t="shared" si="25"/>
        <v>0</v>
      </c>
      <c r="K76" s="94">
        <f t="shared" si="25"/>
        <v>0</v>
      </c>
      <c r="L76" s="94">
        <f t="shared" si="25"/>
        <v>0</v>
      </c>
      <c r="M76" s="94">
        <f t="shared" si="25"/>
        <v>0</v>
      </c>
      <c r="N76" s="94">
        <f t="shared" si="25"/>
        <v>0</v>
      </c>
      <c r="O76" s="94">
        <f t="shared" si="25"/>
        <v>0</v>
      </c>
      <c r="P76" s="94">
        <f t="shared" si="25"/>
        <v>0</v>
      </c>
      <c r="Q76" s="94">
        <f t="shared" si="25"/>
        <v>0</v>
      </c>
      <c r="R76" s="94">
        <f t="shared" si="25"/>
        <v>0</v>
      </c>
      <c r="S76" s="94">
        <f t="shared" si="25"/>
        <v>0</v>
      </c>
      <c r="T76" s="94">
        <f t="shared" si="25"/>
        <v>0</v>
      </c>
      <c r="U76" s="94">
        <f t="shared" si="25"/>
        <v>0</v>
      </c>
      <c r="V76" s="94">
        <f t="shared" si="25"/>
        <v>0</v>
      </c>
      <c r="W76" s="94">
        <f t="shared" si="25"/>
        <v>0</v>
      </c>
      <c r="X76" s="94">
        <f t="shared" si="25"/>
        <v>0</v>
      </c>
      <c r="Y76" s="94">
        <f t="shared" si="25"/>
        <v>0</v>
      </c>
      <c r="Z76" s="94">
        <f t="shared" si="25"/>
        <v>0</v>
      </c>
      <c r="AA76" s="94">
        <f t="shared" si="25"/>
        <v>0</v>
      </c>
      <c r="AB76" s="94">
        <f t="shared" si="25"/>
        <v>0</v>
      </c>
      <c r="AC76" s="94">
        <f t="shared" si="25"/>
        <v>0</v>
      </c>
      <c r="AD76" s="94">
        <f t="shared" si="25"/>
        <v>0</v>
      </c>
      <c r="AE76" s="94">
        <f t="shared" si="25"/>
        <v>0</v>
      </c>
      <c r="AF76" s="94">
        <f t="shared" si="25"/>
        <v>0</v>
      </c>
      <c r="AG76" s="94">
        <f t="shared" si="25"/>
        <v>0</v>
      </c>
      <c r="AH76" s="94">
        <f t="shared" si="25"/>
        <v>0</v>
      </c>
      <c r="AI76" s="94">
        <f t="shared" si="25"/>
        <v>0</v>
      </c>
      <c r="AJ76" s="94">
        <f t="shared" si="25"/>
        <v>0</v>
      </c>
      <c r="AK76" s="94">
        <f t="shared" si="25"/>
        <v>0</v>
      </c>
      <c r="AL76" s="94">
        <f t="shared" si="25"/>
        <v>0</v>
      </c>
      <c r="AM76" s="94">
        <f t="shared" si="25"/>
        <v>0</v>
      </c>
      <c r="AN76" s="94">
        <f t="shared" si="25"/>
        <v>0</v>
      </c>
      <c r="AO76" s="94">
        <f t="shared" si="25"/>
        <v>0</v>
      </c>
      <c r="AP76" s="94">
        <f t="shared" si="25"/>
        <v>0</v>
      </c>
      <c r="AQ76" s="94">
        <f t="shared" si="25"/>
        <v>0</v>
      </c>
      <c r="AR76" s="94">
        <f t="shared" si="25"/>
        <v>0</v>
      </c>
      <c r="AS76" s="94">
        <f t="shared" si="25"/>
        <v>0</v>
      </c>
      <c r="AT76" s="94">
        <f t="shared" si="25"/>
        <v>0</v>
      </c>
      <c r="AU76" s="94">
        <f t="shared" si="25"/>
        <v>0</v>
      </c>
      <c r="AV76" s="94">
        <f t="shared" si="25"/>
        <v>0</v>
      </c>
      <c r="AW76" s="94">
        <f t="shared" si="25"/>
        <v>0</v>
      </c>
      <c r="AX76" s="94">
        <f t="shared" si="25"/>
        <v>0</v>
      </c>
      <c r="AY76" s="94">
        <f t="shared" si="25"/>
        <v>0</v>
      </c>
      <c r="AZ76" s="94">
        <f t="shared" si="25"/>
        <v>0</v>
      </c>
      <c r="BA76" s="94">
        <f t="shared" si="25"/>
        <v>0</v>
      </c>
      <c r="BB76" s="94">
        <f t="shared" si="25"/>
        <v>0</v>
      </c>
      <c r="BC76" s="94">
        <f t="shared" si="25"/>
        <v>0</v>
      </c>
      <c r="BD76" s="94">
        <f t="shared" si="25"/>
        <v>0</v>
      </c>
      <c r="BE76" s="94">
        <f t="shared" si="25"/>
        <v>0</v>
      </c>
      <c r="BF76" s="94">
        <f t="shared" si="25"/>
        <v>0</v>
      </c>
      <c r="BG76" s="94">
        <f t="shared" si="25"/>
        <v>0</v>
      </c>
      <c r="BH76" s="94">
        <f t="shared" si="25"/>
        <v>0</v>
      </c>
      <c r="BI76" s="94">
        <f t="shared" si="25"/>
        <v>0</v>
      </c>
      <c r="BJ76" s="94">
        <f t="shared" si="25"/>
        <v>0</v>
      </c>
      <c r="BK76" s="94">
        <f t="shared" si="25"/>
        <v>0</v>
      </c>
      <c r="BL76" s="94">
        <f t="shared" si="25"/>
        <v>0</v>
      </c>
      <c r="BM76" s="138">
        <f>IF($C$11="24 місяці",AB76,IF($C$11="36 місяців",AN76,BL76))</f>
        <v>0</v>
      </c>
    </row>
    <row r="77" spans="1:85" s="142" customFormat="1" x14ac:dyDescent="0.25">
      <c r="B77" s="143"/>
      <c r="C77" s="173"/>
      <c r="D77" s="141"/>
      <c r="E77" s="141"/>
      <c r="F77" s="141"/>
      <c r="G77" s="141"/>
      <c r="H77" s="141"/>
      <c r="I77" s="141"/>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row>
    <row r="78" spans="1:85" s="145" customFormat="1" ht="65.400000000000006" customHeight="1" x14ac:dyDescent="0.25">
      <c r="A78" s="142"/>
      <c r="B78" s="144"/>
      <c r="C78" s="174" t="s">
        <v>218</v>
      </c>
      <c r="D78" s="138">
        <f t="shared" ref="D78" si="26">D74+D76</f>
        <v>0</v>
      </c>
      <c r="E78" s="138">
        <f>IF(E$13&gt;IF($C$11="24 місяці",24,IF($C$11="36 місяців",36,60)),0,E74+E76)</f>
        <v>0</v>
      </c>
      <c r="F78" s="94">
        <f>IF(F$13&gt;IF($C$11="24 місяці",24,IF($C$11="36 місяців",36,60)),0,F74+F76)</f>
        <v>0</v>
      </c>
      <c r="G78" s="138">
        <f t="shared" ref="G78:BL78" si="27">IF(G$13&gt;IF($C$11="24 місяці",24,IF($C$11="36 місяців",36,60)),0,G74+G76)</f>
        <v>0</v>
      </c>
      <c r="H78" s="138">
        <f t="shared" si="27"/>
        <v>0</v>
      </c>
      <c r="I78" s="138">
        <f t="shared" si="27"/>
        <v>0</v>
      </c>
      <c r="J78" s="138">
        <f t="shared" si="27"/>
        <v>0</v>
      </c>
      <c r="K78" s="138">
        <f t="shared" si="27"/>
        <v>0</v>
      </c>
      <c r="L78" s="138">
        <f t="shared" si="27"/>
        <v>0</v>
      </c>
      <c r="M78" s="138">
        <f t="shared" si="27"/>
        <v>0</v>
      </c>
      <c r="N78" s="138">
        <f t="shared" si="27"/>
        <v>0</v>
      </c>
      <c r="O78" s="138">
        <f t="shared" si="27"/>
        <v>0</v>
      </c>
      <c r="P78" s="138">
        <f t="shared" si="27"/>
        <v>0</v>
      </c>
      <c r="Q78" s="138">
        <f t="shared" si="27"/>
        <v>0</v>
      </c>
      <c r="R78" s="138">
        <f t="shared" si="27"/>
        <v>0</v>
      </c>
      <c r="S78" s="138">
        <f t="shared" si="27"/>
        <v>0</v>
      </c>
      <c r="T78" s="138">
        <f t="shared" si="27"/>
        <v>0</v>
      </c>
      <c r="U78" s="138">
        <f t="shared" si="27"/>
        <v>0</v>
      </c>
      <c r="V78" s="138">
        <f t="shared" si="27"/>
        <v>0</v>
      </c>
      <c r="W78" s="138">
        <f t="shared" si="27"/>
        <v>0</v>
      </c>
      <c r="X78" s="138">
        <f t="shared" si="27"/>
        <v>0</v>
      </c>
      <c r="Y78" s="138">
        <f t="shared" si="27"/>
        <v>0</v>
      </c>
      <c r="Z78" s="138">
        <f t="shared" si="27"/>
        <v>0</v>
      </c>
      <c r="AA78" s="138">
        <f t="shared" si="27"/>
        <v>0</v>
      </c>
      <c r="AB78" s="138">
        <f t="shared" si="27"/>
        <v>0</v>
      </c>
      <c r="AC78" s="138">
        <f t="shared" si="27"/>
        <v>0</v>
      </c>
      <c r="AD78" s="138">
        <f t="shared" si="27"/>
        <v>0</v>
      </c>
      <c r="AE78" s="138">
        <f t="shared" si="27"/>
        <v>0</v>
      </c>
      <c r="AF78" s="138">
        <f t="shared" si="27"/>
        <v>0</v>
      </c>
      <c r="AG78" s="138">
        <f t="shared" si="27"/>
        <v>0</v>
      </c>
      <c r="AH78" s="138">
        <f t="shared" si="27"/>
        <v>0</v>
      </c>
      <c r="AI78" s="138">
        <f t="shared" si="27"/>
        <v>0</v>
      </c>
      <c r="AJ78" s="138">
        <f t="shared" si="27"/>
        <v>0</v>
      </c>
      <c r="AK78" s="138">
        <f t="shared" si="27"/>
        <v>0</v>
      </c>
      <c r="AL78" s="138">
        <f t="shared" si="27"/>
        <v>0</v>
      </c>
      <c r="AM78" s="138">
        <f t="shared" si="27"/>
        <v>0</v>
      </c>
      <c r="AN78" s="138">
        <f t="shared" si="27"/>
        <v>0</v>
      </c>
      <c r="AO78" s="138">
        <f t="shared" si="27"/>
        <v>0</v>
      </c>
      <c r="AP78" s="138">
        <f t="shared" si="27"/>
        <v>0</v>
      </c>
      <c r="AQ78" s="138">
        <f t="shared" si="27"/>
        <v>0</v>
      </c>
      <c r="AR78" s="138">
        <f t="shared" si="27"/>
        <v>0</v>
      </c>
      <c r="AS78" s="138">
        <f t="shared" si="27"/>
        <v>0</v>
      </c>
      <c r="AT78" s="138">
        <f t="shared" si="27"/>
        <v>0</v>
      </c>
      <c r="AU78" s="138">
        <f t="shared" si="27"/>
        <v>0</v>
      </c>
      <c r="AV78" s="138">
        <f t="shared" si="27"/>
        <v>0</v>
      </c>
      <c r="AW78" s="138">
        <f t="shared" si="27"/>
        <v>0</v>
      </c>
      <c r="AX78" s="138">
        <f t="shared" si="27"/>
        <v>0</v>
      </c>
      <c r="AY78" s="138">
        <f t="shared" si="27"/>
        <v>0</v>
      </c>
      <c r="AZ78" s="138">
        <f t="shared" si="27"/>
        <v>0</v>
      </c>
      <c r="BA78" s="138">
        <f t="shared" si="27"/>
        <v>0</v>
      </c>
      <c r="BB78" s="138">
        <f t="shared" si="27"/>
        <v>0</v>
      </c>
      <c r="BC78" s="138">
        <f t="shared" si="27"/>
        <v>0</v>
      </c>
      <c r="BD78" s="138">
        <f t="shared" si="27"/>
        <v>0</v>
      </c>
      <c r="BE78" s="138">
        <f t="shared" si="27"/>
        <v>0</v>
      </c>
      <c r="BF78" s="138">
        <f t="shared" si="27"/>
        <v>0</v>
      </c>
      <c r="BG78" s="138">
        <f t="shared" si="27"/>
        <v>0</v>
      </c>
      <c r="BH78" s="138">
        <f t="shared" si="27"/>
        <v>0</v>
      </c>
      <c r="BI78" s="138">
        <f t="shared" si="27"/>
        <v>0</v>
      </c>
      <c r="BJ78" s="138">
        <f t="shared" si="27"/>
        <v>0</v>
      </c>
      <c r="BK78" s="138">
        <f t="shared" si="27"/>
        <v>0</v>
      </c>
      <c r="BL78" s="138">
        <f t="shared" si="27"/>
        <v>0</v>
      </c>
      <c r="BM78" s="138">
        <f>IF($C$11="24 місяці",AB78,IF($C$11="36 місяців",AN78,BL78))</f>
        <v>0</v>
      </c>
    </row>
    <row r="79" spans="1:85" ht="16.8" customHeight="1" x14ac:dyDescent="0.3">
      <c r="A79" s="59"/>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59"/>
      <c r="BO79" s="59"/>
      <c r="BP79" s="59"/>
      <c r="BQ79" s="59"/>
      <c r="BR79" s="59"/>
      <c r="BS79" s="59"/>
      <c r="BT79" s="59"/>
      <c r="BU79" s="59"/>
      <c r="BV79" s="59"/>
      <c r="BW79" s="59"/>
      <c r="BX79" s="59"/>
      <c r="BY79" s="59"/>
      <c r="BZ79" s="59"/>
      <c r="CA79" s="59"/>
      <c r="CB79" s="59"/>
      <c r="CC79" s="59"/>
      <c r="CD79" s="59"/>
      <c r="CE79" s="59"/>
      <c r="CF79" s="59"/>
      <c r="CG79" s="59"/>
    </row>
    <row r="80" spans="1:85" ht="16.8" customHeight="1" x14ac:dyDescent="0.3">
      <c r="A80" s="59"/>
      <c r="BN80" s="59"/>
      <c r="BO80" s="59"/>
      <c r="BP80" s="59"/>
      <c r="BQ80" s="59"/>
      <c r="BR80" s="59"/>
      <c r="BS80" s="59"/>
      <c r="BT80" s="59"/>
      <c r="BU80" s="59"/>
      <c r="BV80" s="59"/>
      <c r="BW80" s="59"/>
      <c r="BX80" s="59"/>
      <c r="BY80" s="59"/>
      <c r="BZ80" s="59"/>
      <c r="CA80" s="59"/>
      <c r="CB80" s="59"/>
      <c r="CC80" s="59"/>
      <c r="CD80" s="59"/>
      <c r="CE80" s="59"/>
      <c r="CF80" s="59"/>
      <c r="CG80" s="59"/>
    </row>
    <row r="81" spans="1:85" s="59" customFormat="1" ht="18.600000000000001" customHeight="1" x14ac:dyDescent="0.3">
      <c r="A81" s="123"/>
      <c r="B81" s="147"/>
      <c r="C81" s="333" t="s">
        <v>219</v>
      </c>
      <c r="D81" s="334"/>
      <c r="E81" s="334"/>
      <c r="F81" s="334"/>
      <c r="G81" s="334"/>
      <c r="H81" s="334"/>
      <c r="I81" s="334"/>
      <c r="J81" s="334"/>
      <c r="K81" s="334"/>
      <c r="L81" s="334"/>
      <c r="M81" s="335"/>
      <c r="N81" s="147"/>
      <c r="O81" s="147"/>
      <c r="P81" s="147"/>
      <c r="Q81" s="147"/>
      <c r="R81" s="147"/>
      <c r="S81" s="147"/>
      <c r="T81" s="147"/>
      <c r="U81" s="147"/>
      <c r="V81" s="147"/>
      <c r="W81" s="147"/>
      <c r="X81" s="147"/>
      <c r="Y81" s="147"/>
      <c r="Z81" s="147"/>
      <c r="AA81" s="147"/>
      <c r="AB81" s="147"/>
      <c r="AC81" s="147"/>
      <c r="AD81" s="147"/>
      <c r="AE81" s="147"/>
      <c r="AF81" s="147"/>
      <c r="AG81" s="147"/>
      <c r="AH81" s="147"/>
      <c r="AI81" s="147"/>
      <c r="AJ81" s="147"/>
      <c r="AK81" s="147"/>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146"/>
    </row>
    <row r="82" spans="1:85" s="59" customFormat="1" ht="18" customHeight="1" x14ac:dyDescent="0.3">
      <c r="A82" s="123"/>
      <c r="B82" s="147"/>
      <c r="C82" s="336" t="s">
        <v>220</v>
      </c>
      <c r="D82" s="337"/>
      <c r="E82" s="337"/>
      <c r="F82" s="337"/>
      <c r="G82" s="337"/>
      <c r="H82" s="337"/>
      <c r="I82" s="337"/>
      <c r="J82" s="337"/>
      <c r="K82" s="337"/>
      <c r="L82" s="337"/>
      <c r="M82" s="338"/>
      <c r="N82" s="147"/>
      <c r="O82" s="147"/>
      <c r="P82" s="147"/>
      <c r="Q82" s="147"/>
      <c r="R82" s="147"/>
      <c r="S82" s="147"/>
      <c r="T82" s="147"/>
      <c r="U82" s="147"/>
      <c r="V82" s="147"/>
      <c r="W82" s="147"/>
      <c r="X82" s="147"/>
      <c r="Y82" s="147"/>
      <c r="Z82" s="147"/>
      <c r="AA82" s="147"/>
      <c r="AB82" s="147"/>
      <c r="AC82" s="147"/>
      <c r="AD82" s="147"/>
      <c r="AE82" s="147"/>
      <c r="AF82" s="147"/>
      <c r="AG82" s="147"/>
      <c r="AH82" s="147"/>
      <c r="AI82" s="147"/>
      <c r="AJ82" s="147"/>
      <c r="AK82" s="147"/>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146"/>
    </row>
    <row r="83" spans="1:85" s="59" customFormat="1" ht="26.85" customHeight="1" x14ac:dyDescent="0.3">
      <c r="A83" s="123"/>
      <c r="B83" s="147"/>
      <c r="C83" s="339"/>
      <c r="D83" s="340"/>
      <c r="E83" s="340"/>
      <c r="F83" s="340"/>
      <c r="G83" s="340"/>
      <c r="H83" s="340"/>
      <c r="I83" s="340"/>
      <c r="J83" s="340"/>
      <c r="K83" s="340"/>
      <c r="L83" s="340"/>
      <c r="M83" s="341"/>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146"/>
    </row>
    <row r="84" spans="1:85" ht="8.6999999999999993" customHeight="1" x14ac:dyDescent="0.3">
      <c r="A84" s="59"/>
      <c r="BN84" s="59"/>
      <c r="BO84" s="59"/>
      <c r="BP84" s="59"/>
      <c r="BQ84" s="59"/>
      <c r="BR84" s="59"/>
      <c r="BS84" s="59"/>
      <c r="BT84" s="59"/>
      <c r="BU84" s="59"/>
      <c r="BV84" s="59"/>
      <c r="BW84" s="59"/>
      <c r="BX84" s="59"/>
      <c r="BY84" s="59"/>
      <c r="BZ84" s="59"/>
      <c r="CA84" s="59"/>
      <c r="CB84" s="59"/>
      <c r="CC84" s="59"/>
      <c r="CD84" s="59"/>
      <c r="CE84" s="59"/>
      <c r="CF84" s="59"/>
      <c r="CG84" s="59"/>
    </row>
    <row r="85" spans="1:85" ht="8.6999999999999993" customHeight="1" x14ac:dyDescent="0.3">
      <c r="A85" s="59"/>
      <c r="B85" s="39" t="s">
        <v>66</v>
      </c>
      <c r="BN85" s="59"/>
      <c r="BO85" s="59"/>
      <c r="BP85" s="59"/>
      <c r="BQ85" s="59"/>
      <c r="BR85" s="59"/>
      <c r="BS85" s="59"/>
      <c r="BT85" s="59"/>
      <c r="BU85" s="59"/>
      <c r="BV85" s="59"/>
      <c r="BW85" s="59"/>
      <c r="BX85" s="59"/>
      <c r="BY85" s="59"/>
      <c r="BZ85" s="59"/>
      <c r="CA85" s="59"/>
      <c r="CB85" s="59"/>
      <c r="CC85" s="59"/>
      <c r="CD85" s="59"/>
      <c r="CE85" s="59"/>
      <c r="CF85" s="59"/>
      <c r="CG85" s="59"/>
    </row>
    <row r="86" spans="1:85" ht="8.6999999999999993" customHeight="1" x14ac:dyDescent="0.3">
      <c r="A86" s="59"/>
      <c r="B86" s="39" t="s">
        <v>66</v>
      </c>
      <c r="BN86" s="59"/>
      <c r="BO86" s="59"/>
      <c r="BP86" s="59"/>
      <c r="BQ86" s="59"/>
      <c r="BR86" s="59"/>
      <c r="BS86" s="59"/>
      <c r="BT86" s="59"/>
      <c r="BU86" s="59"/>
      <c r="BV86" s="59"/>
      <c r="BW86" s="59"/>
      <c r="BX86" s="59"/>
      <c r="BY86" s="59"/>
      <c r="BZ86" s="59"/>
      <c r="CA86" s="59"/>
      <c r="CB86" s="59"/>
      <c r="CC86" s="59"/>
      <c r="CD86" s="59"/>
      <c r="CE86" s="59"/>
      <c r="CF86" s="59"/>
      <c r="CG86" s="59"/>
    </row>
    <row r="87" spans="1:85" ht="8.6999999999999993" customHeight="1" x14ac:dyDescent="0.3">
      <c r="A87" s="59"/>
      <c r="B87" s="39" t="s">
        <v>66</v>
      </c>
      <c r="BN87" s="59"/>
      <c r="BO87" s="59"/>
      <c r="BP87" s="59"/>
      <c r="BQ87" s="59"/>
      <c r="BR87" s="59"/>
      <c r="BS87" s="59"/>
      <c r="BT87" s="59"/>
      <c r="BU87" s="59"/>
      <c r="BV87" s="59"/>
      <c r="BW87" s="59"/>
      <c r="BX87" s="59"/>
      <c r="BY87" s="59"/>
      <c r="BZ87" s="59"/>
      <c r="CA87" s="59"/>
      <c r="CB87" s="59"/>
      <c r="CC87" s="59"/>
      <c r="CD87" s="59"/>
      <c r="CE87" s="59"/>
      <c r="CF87" s="59"/>
      <c r="CG87" s="59"/>
    </row>
    <row r="88" spans="1:85" ht="16.8" customHeight="1" x14ac:dyDescent="0.3">
      <c r="A88" s="148" t="s">
        <v>4</v>
      </c>
      <c r="B88" s="149" t="s">
        <v>221</v>
      </c>
      <c r="C88" s="149"/>
      <c r="D88" s="149"/>
      <c r="E88" s="149"/>
      <c r="F88" s="149"/>
      <c r="G88" s="149"/>
      <c r="H88" s="149"/>
      <c r="I88" s="149"/>
      <c r="J88" s="149"/>
      <c r="K88" s="149"/>
      <c r="BN88" s="59"/>
      <c r="BO88" s="59"/>
      <c r="BP88" s="59"/>
      <c r="BQ88" s="59"/>
      <c r="BR88" s="59"/>
      <c r="BS88" s="59"/>
      <c r="BT88" s="59"/>
      <c r="BU88" s="59"/>
      <c r="BV88" s="59"/>
      <c r="BW88" s="59"/>
      <c r="BX88" s="59"/>
      <c r="BY88" s="59"/>
      <c r="BZ88" s="59"/>
      <c r="CA88" s="59"/>
      <c r="CB88" s="59"/>
      <c r="CC88" s="59"/>
      <c r="CD88" s="59"/>
      <c r="CE88" s="59"/>
      <c r="CF88" s="59"/>
      <c r="CG88" s="59"/>
    </row>
    <row r="89" spans="1:85" ht="19.8" customHeight="1" x14ac:dyDescent="0.3">
      <c r="A89" s="148" t="s">
        <v>222</v>
      </c>
      <c r="B89" s="149" t="s">
        <v>223</v>
      </c>
      <c r="C89" s="149"/>
      <c r="D89" s="149"/>
      <c r="E89" s="149"/>
      <c r="BN89" s="59"/>
      <c r="BO89" s="59"/>
      <c r="BP89" s="59"/>
      <c r="BQ89" s="59"/>
      <c r="BR89" s="59"/>
      <c r="BS89" s="59"/>
      <c r="BT89" s="59"/>
      <c r="BU89" s="59"/>
      <c r="BV89" s="59"/>
      <c r="BW89" s="59"/>
      <c r="BX89" s="59"/>
      <c r="BY89" s="59"/>
      <c r="BZ89" s="59"/>
      <c r="CA89" s="59"/>
      <c r="CB89" s="59"/>
      <c r="CC89" s="59"/>
      <c r="CD89" s="59"/>
      <c r="CE89" s="59"/>
      <c r="CF89" s="59"/>
      <c r="CG89" s="59"/>
    </row>
    <row r="90" spans="1:85" ht="19.8" customHeight="1" x14ac:dyDescent="0.3">
      <c r="A90" s="148" t="s">
        <v>224</v>
      </c>
      <c r="B90" s="149" t="s">
        <v>225</v>
      </c>
      <c r="C90" s="149"/>
      <c r="D90" s="149"/>
      <c r="E90" s="149"/>
      <c r="F90" s="149"/>
      <c r="G90" s="149"/>
      <c r="H90" s="149"/>
      <c r="I90" s="149"/>
      <c r="J90" s="149"/>
      <c r="K90" s="149"/>
      <c r="BN90" s="59"/>
      <c r="BO90" s="59"/>
      <c r="BP90" s="59"/>
      <c r="BQ90" s="59"/>
      <c r="BR90" s="59"/>
      <c r="BS90" s="59"/>
      <c r="BT90" s="59"/>
      <c r="BU90" s="59"/>
      <c r="BV90" s="59"/>
      <c r="BW90" s="59"/>
      <c r="BX90" s="59"/>
      <c r="BY90" s="59"/>
      <c r="BZ90" s="59"/>
      <c r="CA90" s="59"/>
      <c r="CB90" s="59"/>
      <c r="CC90" s="59"/>
      <c r="CD90" s="59"/>
      <c r="CE90" s="59"/>
      <c r="CF90" s="59"/>
      <c r="CG90" s="59"/>
    </row>
    <row r="91" spans="1:85" ht="61.5" customHeight="1" x14ac:dyDescent="0.3">
      <c r="A91" s="148" t="s">
        <v>66</v>
      </c>
      <c r="B91" s="150" t="s">
        <v>226</v>
      </c>
      <c r="C91" s="150"/>
      <c r="D91" s="150"/>
      <c r="E91" s="150"/>
      <c r="F91" s="150"/>
      <c r="G91" s="150"/>
      <c r="H91" s="150"/>
      <c r="I91" s="150"/>
      <c r="J91" s="150"/>
      <c r="K91" s="150"/>
      <c r="L91" s="150"/>
      <c r="M91" s="150"/>
      <c r="N91" s="150"/>
      <c r="O91" s="150"/>
      <c r="P91" s="150"/>
      <c r="Q91" s="150"/>
      <c r="R91" s="150"/>
      <c r="S91" s="150"/>
      <c r="T91" s="159"/>
      <c r="U91" s="159"/>
      <c r="V91" s="159"/>
      <c r="W91" s="159"/>
      <c r="X91" s="159"/>
      <c r="Y91" s="159"/>
      <c r="Z91" s="159"/>
      <c r="AA91" s="159"/>
      <c r="AB91" s="159"/>
      <c r="AC91" s="159"/>
      <c r="AD91" s="159"/>
      <c r="AE91" s="159"/>
      <c r="AF91" s="159"/>
      <c r="AG91" s="159"/>
      <c r="AH91" s="159"/>
      <c r="AI91" s="159"/>
      <c r="AJ91" s="159"/>
      <c r="AK91" s="159"/>
      <c r="AL91" s="159"/>
      <c r="AM91" s="159"/>
      <c r="AN91" s="159"/>
      <c r="AO91" s="159"/>
      <c r="AP91" s="159"/>
      <c r="AQ91" s="159"/>
      <c r="AR91" s="159"/>
      <c r="AS91" s="159"/>
      <c r="AT91" s="159"/>
      <c r="AU91" s="159"/>
      <c r="AV91" s="159"/>
      <c r="AW91" s="159"/>
      <c r="AX91" s="159"/>
      <c r="AY91" s="159"/>
      <c r="AZ91" s="159"/>
      <c r="BA91" s="159"/>
      <c r="BB91" s="159"/>
      <c r="BC91" s="159"/>
      <c r="BD91" s="159"/>
      <c r="BE91" s="159"/>
      <c r="BF91" s="159"/>
      <c r="BG91" s="159"/>
      <c r="BH91" s="159"/>
      <c r="BI91" s="159"/>
      <c r="BJ91" s="159"/>
      <c r="BK91" s="159"/>
      <c r="BL91" s="159"/>
      <c r="BM91" s="159"/>
      <c r="BN91" s="59"/>
      <c r="BO91" s="59"/>
      <c r="BP91" s="59"/>
      <c r="BQ91" s="59"/>
      <c r="BR91" s="59"/>
      <c r="BS91" s="59"/>
      <c r="BT91" s="59"/>
      <c r="BU91" s="59"/>
      <c r="BV91" s="59"/>
      <c r="BW91" s="59"/>
      <c r="BX91" s="59"/>
      <c r="BY91" s="59"/>
      <c r="BZ91" s="59"/>
      <c r="CA91" s="59"/>
      <c r="CB91" s="59"/>
      <c r="CC91" s="59"/>
      <c r="CD91" s="59"/>
      <c r="CE91" s="59"/>
      <c r="CF91" s="59"/>
      <c r="CG91" s="59"/>
    </row>
    <row r="92" spans="1:85" ht="24" customHeight="1" x14ac:dyDescent="0.3">
      <c r="A92" s="59"/>
      <c r="B92" s="149" t="s">
        <v>227</v>
      </c>
      <c r="C92" s="149"/>
      <c r="D92" s="149"/>
      <c r="E92" s="149"/>
      <c r="F92" s="149"/>
      <c r="G92" s="149"/>
      <c r="H92" s="149"/>
      <c r="BN92" s="59"/>
      <c r="BO92" s="59"/>
      <c r="BP92" s="59"/>
      <c r="BQ92" s="59"/>
      <c r="BR92" s="59"/>
      <c r="BS92" s="59"/>
      <c r="BT92" s="59"/>
      <c r="BU92" s="59"/>
      <c r="BV92" s="59"/>
      <c r="BW92" s="59"/>
      <c r="BX92" s="59"/>
      <c r="BY92" s="59"/>
      <c r="BZ92" s="59"/>
      <c r="CA92" s="59"/>
      <c r="CB92" s="59"/>
      <c r="CC92" s="59"/>
      <c r="CD92" s="59"/>
      <c r="CE92" s="59"/>
      <c r="CF92" s="59"/>
      <c r="CG92" s="59"/>
    </row>
    <row r="93" spans="1:85" ht="8.6999999999999993" customHeight="1" x14ac:dyDescent="0.3">
      <c r="A93" s="59"/>
      <c r="BN93" s="59"/>
      <c r="BO93" s="59"/>
      <c r="BP93" s="59"/>
      <c r="BQ93" s="59"/>
      <c r="BR93" s="59"/>
      <c r="BS93" s="59"/>
      <c r="BT93" s="59"/>
      <c r="BU93" s="59"/>
      <c r="BV93" s="59"/>
      <c r="BW93" s="59"/>
      <c r="BX93" s="59"/>
      <c r="BY93" s="59"/>
      <c r="BZ93" s="59"/>
      <c r="CA93" s="59"/>
      <c r="CB93" s="59"/>
      <c r="CC93" s="59"/>
      <c r="CD93" s="59"/>
      <c r="CE93" s="59"/>
      <c r="CF93" s="59"/>
      <c r="CG93" s="59"/>
    </row>
    <row r="94" spans="1:85" ht="8.6999999999999993" customHeight="1" x14ac:dyDescent="0.3">
      <c r="A94" s="59"/>
      <c r="BN94" s="59"/>
      <c r="BO94" s="59"/>
      <c r="BP94" s="59"/>
      <c r="BQ94" s="59"/>
      <c r="BR94" s="59"/>
      <c r="BS94" s="59"/>
      <c r="BT94" s="59"/>
      <c r="BU94" s="59"/>
      <c r="BV94" s="59"/>
      <c r="BW94" s="59"/>
      <c r="BX94" s="59"/>
      <c r="BY94" s="59"/>
      <c r="BZ94" s="59"/>
      <c r="CA94" s="59"/>
      <c r="CB94" s="59"/>
      <c r="CC94" s="59"/>
      <c r="CD94" s="59"/>
      <c r="CE94" s="59"/>
      <c r="CF94" s="59"/>
      <c r="CG94" s="59"/>
    </row>
    <row r="95" spans="1:85" ht="8.6999999999999993" customHeight="1" x14ac:dyDescent="0.3">
      <c r="A95" s="59"/>
      <c r="BN95" s="59"/>
      <c r="BO95" s="59"/>
      <c r="BP95" s="59"/>
      <c r="BQ95" s="59"/>
      <c r="BR95" s="59"/>
      <c r="BS95" s="59"/>
      <c r="BT95" s="59"/>
      <c r="BU95" s="59"/>
      <c r="BV95" s="59"/>
      <c r="BW95" s="59"/>
      <c r="BX95" s="59"/>
      <c r="BY95" s="59"/>
      <c r="BZ95" s="59"/>
      <c r="CA95" s="59"/>
      <c r="CB95" s="59"/>
      <c r="CC95" s="59"/>
      <c r="CD95" s="59"/>
      <c r="CE95" s="59"/>
      <c r="CF95" s="59"/>
      <c r="CG95" s="59"/>
    </row>
    <row r="96" spans="1:85" ht="8.6999999999999993" customHeight="1" x14ac:dyDescent="0.3">
      <c r="A96" s="59"/>
      <c r="BN96" s="59"/>
      <c r="BO96" s="59"/>
      <c r="BP96" s="59"/>
      <c r="BQ96" s="59"/>
      <c r="BR96" s="59"/>
      <c r="BS96" s="59"/>
      <c r="BT96" s="59"/>
      <c r="BU96" s="59"/>
      <c r="BV96" s="59"/>
      <c r="BW96" s="59"/>
      <c r="BX96" s="59"/>
      <c r="BY96" s="59"/>
      <c r="BZ96" s="59"/>
      <c r="CA96" s="59"/>
      <c r="CB96" s="59"/>
      <c r="CC96" s="59"/>
      <c r="CD96" s="59"/>
      <c r="CE96" s="59"/>
      <c r="CF96" s="59"/>
      <c r="CG96" s="59"/>
    </row>
    <row r="97" spans="1:85" ht="8.6999999999999993" customHeight="1" x14ac:dyDescent="0.3">
      <c r="A97" s="59"/>
      <c r="BN97" s="59"/>
      <c r="BO97" s="59"/>
      <c r="BP97" s="59"/>
      <c r="BQ97" s="59"/>
      <c r="BR97" s="59"/>
      <c r="BS97" s="59"/>
      <c r="BT97" s="59"/>
      <c r="BU97" s="59"/>
      <c r="BV97" s="59"/>
      <c r="BW97" s="59"/>
      <c r="BX97" s="59"/>
      <c r="BY97" s="59"/>
      <c r="BZ97" s="59"/>
      <c r="CA97" s="59"/>
      <c r="CB97" s="59"/>
      <c r="CC97" s="59"/>
      <c r="CD97" s="59"/>
      <c r="CE97" s="59"/>
      <c r="CF97" s="59"/>
      <c r="CG97" s="59"/>
    </row>
    <row r="98" spans="1:85" ht="8.6999999999999993" customHeight="1" x14ac:dyDescent="0.3">
      <c r="A98" s="59"/>
      <c r="BN98" s="59"/>
      <c r="BO98" s="59"/>
      <c r="BP98" s="59"/>
      <c r="BQ98" s="59"/>
      <c r="BR98" s="59"/>
      <c r="BS98" s="59"/>
      <c r="BT98" s="59"/>
      <c r="BU98" s="59"/>
      <c r="BV98" s="59"/>
      <c r="BW98" s="59"/>
      <c r="BX98" s="59"/>
      <c r="BY98" s="59"/>
      <c r="BZ98" s="59"/>
      <c r="CA98" s="59"/>
      <c r="CB98" s="59"/>
      <c r="CC98" s="59"/>
      <c r="CD98" s="59"/>
      <c r="CE98" s="59"/>
      <c r="CF98" s="59"/>
      <c r="CG98" s="59"/>
    </row>
    <row r="99" spans="1:85" ht="8.6999999999999993" customHeight="1" x14ac:dyDescent="0.3">
      <c r="A99" s="59"/>
      <c r="BN99" s="59"/>
      <c r="BO99" s="59"/>
      <c r="BP99" s="59"/>
      <c r="BQ99" s="59"/>
      <c r="BR99" s="59"/>
      <c r="BS99" s="59"/>
      <c r="BT99" s="59"/>
      <c r="BU99" s="59"/>
      <c r="BV99" s="59"/>
      <c r="BW99" s="59"/>
      <c r="BX99" s="59"/>
      <c r="BY99" s="59"/>
      <c r="BZ99" s="59"/>
      <c r="CA99" s="59"/>
      <c r="CB99" s="59"/>
      <c r="CC99" s="59"/>
      <c r="CD99" s="59"/>
      <c r="CE99" s="59"/>
      <c r="CF99" s="59"/>
      <c r="CG99" s="59"/>
    </row>
    <row r="100" spans="1:85" ht="8.6999999999999993" customHeight="1" x14ac:dyDescent="0.3">
      <c r="A100" s="59"/>
      <c r="BN100" s="59"/>
      <c r="BO100" s="59"/>
      <c r="BP100" s="59"/>
      <c r="BQ100" s="59"/>
      <c r="BR100" s="59"/>
      <c r="BS100" s="59"/>
      <c r="BT100" s="59"/>
      <c r="BU100" s="59"/>
      <c r="BV100" s="59"/>
      <c r="BW100" s="59"/>
      <c r="BX100" s="59"/>
      <c r="BY100" s="59"/>
      <c r="BZ100" s="59"/>
      <c r="CA100" s="59"/>
      <c r="CB100" s="59"/>
      <c r="CC100" s="59"/>
      <c r="CD100" s="59"/>
      <c r="CE100" s="59"/>
      <c r="CF100" s="59"/>
      <c r="CG100" s="59"/>
    </row>
    <row r="101" spans="1:85" ht="8.6999999999999993" customHeight="1" x14ac:dyDescent="0.3">
      <c r="A101" s="59"/>
      <c r="BN101" s="59"/>
      <c r="BO101" s="59"/>
      <c r="BP101" s="59"/>
      <c r="BQ101" s="59"/>
      <c r="BR101" s="59"/>
      <c r="BS101" s="59"/>
      <c r="BT101" s="59"/>
      <c r="BU101" s="59"/>
      <c r="BV101" s="59"/>
      <c r="BW101" s="59"/>
      <c r="BX101" s="59"/>
      <c r="BY101" s="59"/>
      <c r="BZ101" s="59"/>
      <c r="CA101" s="59"/>
      <c r="CB101" s="59"/>
      <c r="CC101" s="59"/>
      <c r="CD101" s="59"/>
      <c r="CE101" s="59"/>
      <c r="CF101" s="59"/>
      <c r="CG101" s="59"/>
    </row>
    <row r="102" spans="1:85" ht="8.6999999999999993" customHeight="1" x14ac:dyDescent="0.3">
      <c r="A102" s="59"/>
      <c r="BN102" s="59"/>
      <c r="BO102" s="59"/>
      <c r="BP102" s="59"/>
      <c r="BQ102" s="59"/>
      <c r="BR102" s="59"/>
      <c r="BS102" s="59"/>
      <c r="BT102" s="59"/>
      <c r="BU102" s="59"/>
      <c r="BV102" s="59"/>
      <c r="BW102" s="59"/>
      <c r="BX102" s="59"/>
      <c r="BY102" s="59"/>
      <c r="BZ102" s="59"/>
      <c r="CA102" s="59"/>
      <c r="CB102" s="59"/>
      <c r="CC102" s="59"/>
      <c r="CD102" s="59"/>
      <c r="CE102" s="59"/>
      <c r="CF102" s="59"/>
      <c r="CG102" s="59"/>
    </row>
    <row r="103" spans="1:85" ht="8.6999999999999993" customHeight="1" x14ac:dyDescent="0.3">
      <c r="A103" s="59"/>
      <c r="BN103" s="59"/>
      <c r="BO103" s="59"/>
      <c r="BP103" s="59"/>
      <c r="BQ103" s="59"/>
      <c r="BR103" s="59"/>
      <c r="BS103" s="59"/>
      <c r="BT103" s="59"/>
      <c r="BU103" s="59"/>
      <c r="BV103" s="59"/>
      <c r="BW103" s="59"/>
      <c r="BX103" s="59"/>
      <c r="BY103" s="59"/>
      <c r="BZ103" s="59"/>
      <c r="CA103" s="59"/>
      <c r="CB103" s="59"/>
      <c r="CC103" s="59"/>
      <c r="CD103" s="59"/>
      <c r="CE103" s="59"/>
      <c r="CF103" s="59"/>
      <c r="CG103" s="59"/>
    </row>
    <row r="104" spans="1:85" ht="8.6999999999999993" customHeight="1" x14ac:dyDescent="0.3">
      <c r="A104" s="59"/>
      <c r="BN104" s="59"/>
      <c r="BO104" s="59"/>
      <c r="BP104" s="59"/>
      <c r="BQ104" s="59"/>
      <c r="BR104" s="59"/>
      <c r="BS104" s="59"/>
      <c r="BT104" s="59"/>
      <c r="BU104" s="59"/>
      <c r="BV104" s="59"/>
      <c r="BW104" s="59"/>
      <c r="BX104" s="59"/>
      <c r="BY104" s="59"/>
      <c r="BZ104" s="59"/>
      <c r="CA104" s="59"/>
      <c r="CB104" s="59"/>
      <c r="CC104" s="59"/>
      <c r="CD104" s="59"/>
      <c r="CE104" s="59"/>
      <c r="CF104" s="59"/>
      <c r="CG104" s="59"/>
    </row>
    <row r="105" spans="1:85" ht="8.6999999999999993" customHeight="1" x14ac:dyDescent="0.3">
      <c r="A105" s="59"/>
      <c r="BN105" s="59"/>
      <c r="BO105" s="59"/>
      <c r="BP105" s="59"/>
      <c r="BQ105" s="59"/>
      <c r="BR105" s="59"/>
      <c r="BS105" s="59"/>
      <c r="BT105" s="59"/>
      <c r="BU105" s="59"/>
      <c r="BV105" s="59"/>
      <c r="BW105" s="59"/>
      <c r="BX105" s="59"/>
      <c r="BY105" s="59"/>
      <c r="BZ105" s="59"/>
      <c r="CA105" s="59"/>
      <c r="CB105" s="59"/>
      <c r="CC105" s="59"/>
      <c r="CD105" s="59"/>
      <c r="CE105" s="59"/>
      <c r="CF105" s="59"/>
      <c r="CG105" s="59"/>
    </row>
    <row r="106" spans="1:85" ht="8.6999999999999993" customHeight="1" x14ac:dyDescent="0.3">
      <c r="A106" s="59"/>
      <c r="BN106" s="59"/>
      <c r="BO106" s="59"/>
      <c r="BP106" s="59"/>
      <c r="BQ106" s="59"/>
      <c r="BR106" s="59"/>
      <c r="BS106" s="59"/>
      <c r="BT106" s="59"/>
      <c r="BU106" s="59"/>
      <c r="BV106" s="59"/>
      <c r="BW106" s="59"/>
      <c r="BX106" s="59"/>
      <c r="BY106" s="59"/>
      <c r="BZ106" s="59"/>
      <c r="CA106" s="59"/>
      <c r="CB106" s="59"/>
      <c r="CC106" s="59"/>
      <c r="CD106" s="59"/>
      <c r="CE106" s="59"/>
      <c r="CF106" s="59"/>
      <c r="CG106" s="59"/>
    </row>
    <row r="107" spans="1:85" ht="8.6999999999999993" customHeight="1" x14ac:dyDescent="0.3">
      <c r="A107" s="59"/>
      <c r="BN107" s="59"/>
      <c r="BO107" s="59"/>
      <c r="BP107" s="59"/>
      <c r="BQ107" s="59"/>
      <c r="BR107" s="59"/>
      <c r="BS107" s="59"/>
      <c r="BT107" s="59"/>
      <c r="BU107" s="59"/>
      <c r="BV107" s="59"/>
      <c r="BW107" s="59"/>
      <c r="BX107" s="59"/>
      <c r="BY107" s="59"/>
      <c r="BZ107" s="59"/>
      <c r="CA107" s="59"/>
      <c r="CB107" s="59"/>
      <c r="CC107" s="59"/>
      <c r="CD107" s="59"/>
      <c r="CE107" s="59"/>
      <c r="CF107" s="59"/>
      <c r="CG107" s="59"/>
    </row>
    <row r="108" spans="1:85" ht="8.6999999999999993" customHeight="1" x14ac:dyDescent="0.3"/>
    <row r="109" spans="1:85" ht="8.6999999999999993" customHeight="1" x14ac:dyDescent="0.3"/>
    <row r="110" spans="1:85" ht="8.6999999999999993" customHeight="1" x14ac:dyDescent="0.3"/>
    <row r="111" spans="1:85" ht="8.6999999999999993" customHeight="1" x14ac:dyDescent="0.3"/>
    <row r="112" spans="1:85" ht="8.6999999999999993" customHeight="1" x14ac:dyDescent="0.3"/>
    <row r="113" ht="8.6999999999999993" customHeight="1" x14ac:dyDescent="0.3"/>
    <row r="114" ht="8.6999999999999993" customHeight="1" x14ac:dyDescent="0.3"/>
    <row r="115" ht="8.6999999999999993" customHeight="1" x14ac:dyDescent="0.3"/>
    <row r="116" ht="8.6999999999999993" customHeight="1" x14ac:dyDescent="0.3"/>
    <row r="117" ht="8.6999999999999993" customHeight="1" x14ac:dyDescent="0.3"/>
    <row r="118" ht="8.6999999999999993" customHeight="1" x14ac:dyDescent="0.3"/>
    <row r="119" ht="8.6999999999999993" customHeight="1" x14ac:dyDescent="0.3"/>
    <row r="120" ht="8.6999999999999993" customHeight="1" x14ac:dyDescent="0.3"/>
    <row r="121" ht="8.6999999999999993" customHeight="1" x14ac:dyDescent="0.3"/>
    <row r="122" ht="8.6999999999999993" customHeight="1" x14ac:dyDescent="0.3"/>
    <row r="123" ht="8.6999999999999993" customHeight="1" x14ac:dyDescent="0.3"/>
    <row r="124" ht="8.6999999999999993" customHeight="1" x14ac:dyDescent="0.3"/>
    <row r="125" ht="8.6999999999999993" customHeight="1" x14ac:dyDescent="0.3"/>
    <row r="126" ht="8.6999999999999993" customHeight="1" x14ac:dyDescent="0.3"/>
    <row r="127" ht="8.6999999999999993" customHeight="1" x14ac:dyDescent="0.3"/>
    <row r="128" ht="8.6999999999999993" customHeight="1" x14ac:dyDescent="0.3"/>
    <row r="129" ht="8.6999999999999993" customHeight="1" x14ac:dyDescent="0.3"/>
    <row r="130" ht="8.6999999999999993" customHeight="1" x14ac:dyDescent="0.3"/>
    <row r="131" ht="8.6999999999999993" customHeight="1" x14ac:dyDescent="0.3"/>
    <row r="132" ht="8.6999999999999993" customHeight="1" x14ac:dyDescent="0.3"/>
    <row r="133" ht="8.6999999999999993" customHeight="1" x14ac:dyDescent="0.3"/>
    <row r="134" ht="8.6999999999999993" customHeight="1" x14ac:dyDescent="0.3"/>
    <row r="135" ht="8.6999999999999993" customHeight="1" x14ac:dyDescent="0.3"/>
    <row r="136" ht="8.6999999999999993" customHeight="1" x14ac:dyDescent="0.3"/>
    <row r="137" ht="8.6999999999999993" customHeight="1" x14ac:dyDescent="0.3"/>
    <row r="138" ht="8.6999999999999993" customHeight="1" x14ac:dyDescent="0.3"/>
    <row r="139" ht="8.6999999999999993" customHeight="1" x14ac:dyDescent="0.3"/>
    <row r="140" ht="8.6999999999999993" customHeight="1" x14ac:dyDescent="0.3"/>
    <row r="141" ht="8.6999999999999993" customHeight="1" x14ac:dyDescent="0.3"/>
    <row r="142" ht="8.6999999999999993" customHeight="1" x14ac:dyDescent="0.3"/>
    <row r="143" ht="8.6999999999999993" customHeight="1" x14ac:dyDescent="0.3"/>
    <row r="144" ht="8.6999999999999993" customHeight="1" x14ac:dyDescent="0.3"/>
    <row r="145" ht="8.6999999999999993" customHeight="1" x14ac:dyDescent="0.3"/>
    <row r="146" ht="8.6999999999999993" customHeight="1" x14ac:dyDescent="0.3"/>
    <row r="147" ht="8.6999999999999993" customHeight="1" x14ac:dyDescent="0.3"/>
    <row r="148" ht="8.6999999999999993" customHeight="1" x14ac:dyDescent="0.3"/>
    <row r="149" ht="8.6999999999999993" customHeight="1" x14ac:dyDescent="0.3"/>
    <row r="150" ht="8.6999999999999993" customHeight="1" x14ac:dyDescent="0.3"/>
    <row r="151" ht="8.6999999999999993" customHeight="1" x14ac:dyDescent="0.3"/>
    <row r="152" ht="8.6999999999999993" customHeight="1" x14ac:dyDescent="0.3"/>
    <row r="153" ht="8.6999999999999993" customHeight="1" x14ac:dyDescent="0.3"/>
    <row r="154" ht="8.6999999999999993" customHeight="1" x14ac:dyDescent="0.3"/>
    <row r="155" ht="8.6999999999999993" customHeight="1" x14ac:dyDescent="0.3"/>
    <row r="156" ht="8.6999999999999993" customHeight="1" x14ac:dyDescent="0.3"/>
    <row r="157" ht="8.6999999999999993" customHeight="1" x14ac:dyDescent="0.3"/>
    <row r="158" ht="8.6999999999999993" customHeight="1" x14ac:dyDescent="0.3"/>
    <row r="159" ht="8.6999999999999993" customHeight="1" x14ac:dyDescent="0.3"/>
    <row r="160" ht="8.6999999999999993" customHeight="1" x14ac:dyDescent="0.3"/>
    <row r="161" ht="8.6999999999999993" customHeight="1" x14ac:dyDescent="0.3"/>
    <row r="162" ht="8.6999999999999993" customHeight="1" x14ac:dyDescent="0.3"/>
    <row r="163" ht="8.6999999999999993" customHeight="1" x14ac:dyDescent="0.3"/>
    <row r="164" ht="8.6999999999999993" customHeight="1" x14ac:dyDescent="0.3"/>
    <row r="165" ht="8.6999999999999993" customHeight="1" x14ac:dyDescent="0.3"/>
    <row r="166" ht="8.6999999999999993" customHeight="1" x14ac:dyDescent="0.3"/>
    <row r="167" ht="8.6999999999999993" customHeight="1" x14ac:dyDescent="0.3"/>
    <row r="168" ht="8.6999999999999993" customHeight="1" x14ac:dyDescent="0.3"/>
    <row r="169" ht="8.6999999999999993" customHeight="1" x14ac:dyDescent="0.3"/>
    <row r="170" ht="8.6999999999999993" customHeight="1" x14ac:dyDescent="0.3"/>
    <row r="171" ht="8.6999999999999993" customHeight="1" x14ac:dyDescent="0.3"/>
    <row r="172" ht="8.6999999999999993" customHeight="1" x14ac:dyDescent="0.3"/>
    <row r="173" ht="8.6999999999999993" customHeight="1" x14ac:dyDescent="0.3"/>
    <row r="174" ht="8.6999999999999993" customHeight="1" x14ac:dyDescent="0.3"/>
    <row r="175" ht="8.6999999999999993" customHeight="1" x14ac:dyDescent="0.3"/>
    <row r="176" ht="8.6999999999999993" customHeight="1" x14ac:dyDescent="0.3"/>
    <row r="177" ht="8.6999999999999993" customHeight="1" x14ac:dyDescent="0.3"/>
    <row r="178" ht="8.6999999999999993" customHeight="1" x14ac:dyDescent="0.3"/>
    <row r="179" ht="8.6999999999999993" customHeight="1" x14ac:dyDescent="0.3"/>
    <row r="180" ht="8.6999999999999993" customHeight="1" x14ac:dyDescent="0.3"/>
    <row r="181" ht="8.6999999999999993" customHeight="1" x14ac:dyDescent="0.3"/>
    <row r="182" ht="8.6999999999999993" customHeight="1" x14ac:dyDescent="0.3"/>
    <row r="183" ht="8.6999999999999993" customHeight="1" x14ac:dyDescent="0.3"/>
    <row r="184" ht="8.6999999999999993" customHeight="1" x14ac:dyDescent="0.3"/>
    <row r="185" ht="8.6999999999999993" customHeight="1" x14ac:dyDescent="0.3"/>
    <row r="186" ht="8.6999999999999993" customHeight="1" x14ac:dyDescent="0.3"/>
    <row r="187" ht="8.6999999999999993" customHeight="1" x14ac:dyDescent="0.3"/>
    <row r="188" ht="8.6999999999999993" customHeight="1" x14ac:dyDescent="0.3"/>
    <row r="189" ht="8.6999999999999993" customHeight="1" x14ac:dyDescent="0.3"/>
    <row r="190" ht="8.6999999999999993" customHeight="1" x14ac:dyDescent="0.3"/>
    <row r="191" ht="8.6999999999999993" customHeight="1" x14ac:dyDescent="0.3"/>
    <row r="192" ht="8.6999999999999993" customHeight="1" x14ac:dyDescent="0.3"/>
    <row r="193" ht="8.6999999999999993" customHeight="1" x14ac:dyDescent="0.3"/>
    <row r="194" ht="8.6999999999999993" customHeight="1" x14ac:dyDescent="0.3"/>
    <row r="195" ht="8.6999999999999993" customHeight="1" x14ac:dyDescent="0.3"/>
    <row r="196" ht="8.6999999999999993" customHeight="1" x14ac:dyDescent="0.3"/>
    <row r="197" ht="8.6999999999999993" customHeight="1" x14ac:dyDescent="0.3"/>
    <row r="198" ht="8.6999999999999993" customHeight="1" x14ac:dyDescent="0.3"/>
    <row r="199" ht="8.6999999999999993" customHeight="1" x14ac:dyDescent="0.3"/>
    <row r="200" ht="8.6999999999999993" customHeight="1" x14ac:dyDescent="0.3"/>
    <row r="201" ht="8.6999999999999993" customHeight="1" x14ac:dyDescent="0.3"/>
    <row r="202" ht="8.6999999999999993" customHeight="1" x14ac:dyDescent="0.3"/>
    <row r="203" ht="8.6999999999999993" customHeight="1" x14ac:dyDescent="0.3"/>
    <row r="204" ht="8.6999999999999993" customHeight="1" x14ac:dyDescent="0.3"/>
    <row r="205" ht="8.6999999999999993" customHeight="1" x14ac:dyDescent="0.3"/>
    <row r="206" ht="8.6999999999999993" customHeight="1" x14ac:dyDescent="0.3"/>
    <row r="207" ht="8.6999999999999993" customHeight="1" x14ac:dyDescent="0.3"/>
    <row r="208" ht="8.6999999999999993" customHeight="1" x14ac:dyDescent="0.3"/>
    <row r="209" ht="8.6999999999999993" customHeight="1" x14ac:dyDescent="0.3"/>
    <row r="210" ht="8.6999999999999993" customHeight="1" x14ac:dyDescent="0.3"/>
    <row r="211" ht="8.6999999999999993" customHeight="1" x14ac:dyDescent="0.3"/>
    <row r="212" ht="8.6999999999999993" customHeight="1" x14ac:dyDescent="0.3"/>
    <row r="213" ht="8.6999999999999993" customHeight="1" x14ac:dyDescent="0.3"/>
    <row r="214" ht="8.6999999999999993" customHeight="1" x14ac:dyDescent="0.3"/>
    <row r="215" ht="8.6999999999999993" customHeight="1" x14ac:dyDescent="0.3"/>
    <row r="216" ht="8.6999999999999993" customHeight="1" x14ac:dyDescent="0.3"/>
    <row r="217" ht="8.6999999999999993" customHeight="1" x14ac:dyDescent="0.3"/>
    <row r="218" ht="8.6999999999999993" customHeight="1" x14ac:dyDescent="0.3"/>
    <row r="219" ht="8.6999999999999993" customHeight="1" x14ac:dyDescent="0.3"/>
    <row r="220" ht="8.6999999999999993" customHeight="1" x14ac:dyDescent="0.3"/>
    <row r="221" ht="8.6999999999999993" customHeight="1" x14ac:dyDescent="0.3"/>
    <row r="222" ht="8.6999999999999993" customHeight="1" x14ac:dyDescent="0.3"/>
    <row r="223" ht="8.6999999999999993" customHeight="1" x14ac:dyDescent="0.3"/>
    <row r="224" ht="8.6999999999999993" customHeight="1" x14ac:dyDescent="0.3"/>
    <row r="225" ht="8.6999999999999993" customHeight="1" x14ac:dyDescent="0.3"/>
    <row r="226" ht="8.6999999999999993" customHeight="1" x14ac:dyDescent="0.3"/>
    <row r="227" ht="8.6999999999999993" customHeight="1" x14ac:dyDescent="0.3"/>
    <row r="228" ht="8.6999999999999993" customHeight="1" x14ac:dyDescent="0.3"/>
    <row r="229" ht="8.6999999999999993" customHeight="1" x14ac:dyDescent="0.3"/>
    <row r="230" ht="8.6999999999999993" customHeight="1" x14ac:dyDescent="0.3"/>
    <row r="231" ht="8.6999999999999993" customHeight="1" x14ac:dyDescent="0.3"/>
    <row r="232" ht="8.6999999999999993" customHeight="1" x14ac:dyDescent="0.3"/>
    <row r="233" ht="8.6999999999999993" customHeight="1" x14ac:dyDescent="0.3"/>
    <row r="234" ht="8.6999999999999993" customHeight="1" x14ac:dyDescent="0.3"/>
    <row r="235" ht="8.6999999999999993" customHeight="1" x14ac:dyDescent="0.3"/>
    <row r="236" ht="8.6999999999999993" customHeight="1" x14ac:dyDescent="0.3"/>
    <row r="237" ht="8.6999999999999993" customHeight="1" x14ac:dyDescent="0.3"/>
    <row r="238" ht="8.6999999999999993" customHeight="1" x14ac:dyDescent="0.3"/>
    <row r="239" ht="8.6999999999999993" customHeight="1" x14ac:dyDescent="0.3"/>
    <row r="240" ht="8.6999999999999993" customHeight="1" x14ac:dyDescent="0.3"/>
    <row r="241" ht="8.6999999999999993" customHeight="1" x14ac:dyDescent="0.3"/>
    <row r="242" ht="8.6999999999999993" customHeight="1" x14ac:dyDescent="0.3"/>
    <row r="243" ht="8.6999999999999993" customHeight="1" x14ac:dyDescent="0.3"/>
    <row r="244" ht="8.6999999999999993" customHeight="1" x14ac:dyDescent="0.3"/>
    <row r="245" ht="8.6999999999999993" customHeight="1" x14ac:dyDescent="0.3"/>
    <row r="246" ht="8.6999999999999993" customHeight="1" x14ac:dyDescent="0.3"/>
    <row r="247" ht="8.6999999999999993" customHeight="1" x14ac:dyDescent="0.3"/>
    <row r="248" ht="8.6999999999999993" customHeight="1" x14ac:dyDescent="0.3"/>
    <row r="249" ht="8.6999999999999993" customHeight="1" x14ac:dyDescent="0.3"/>
    <row r="250" ht="8.6999999999999993" customHeight="1" x14ac:dyDescent="0.3"/>
    <row r="251" ht="8.6999999999999993" customHeight="1" x14ac:dyDescent="0.3"/>
    <row r="252" ht="8.6999999999999993" customHeight="1" x14ac:dyDescent="0.3"/>
    <row r="253" ht="8.6999999999999993" customHeight="1" x14ac:dyDescent="0.3"/>
    <row r="254" ht="8.6999999999999993" customHeight="1" x14ac:dyDescent="0.3"/>
    <row r="255" ht="8.6999999999999993" customHeight="1" x14ac:dyDescent="0.3"/>
    <row r="256" ht="8.6999999999999993" customHeight="1" x14ac:dyDescent="0.3"/>
    <row r="257" ht="8.6999999999999993" customHeight="1" x14ac:dyDescent="0.3"/>
    <row r="258" ht="8.6999999999999993" customHeight="1" x14ac:dyDescent="0.3"/>
    <row r="259" ht="8.6999999999999993" customHeight="1" x14ac:dyDescent="0.3"/>
    <row r="260" ht="8.6999999999999993" customHeight="1" x14ac:dyDescent="0.3"/>
    <row r="261" ht="8.6999999999999993" customHeight="1" x14ac:dyDescent="0.3"/>
    <row r="262" ht="8.6999999999999993" customHeight="1" x14ac:dyDescent="0.3"/>
    <row r="263" ht="8.6999999999999993" customHeight="1" x14ac:dyDescent="0.3"/>
    <row r="264" ht="8.6999999999999993" customHeight="1" x14ac:dyDescent="0.3"/>
    <row r="265" ht="8.6999999999999993" customHeight="1" x14ac:dyDescent="0.3"/>
    <row r="266" ht="8.6999999999999993" customHeight="1" x14ac:dyDescent="0.3"/>
    <row r="267" ht="8.6999999999999993" customHeight="1" x14ac:dyDescent="0.3"/>
    <row r="268" ht="8.6999999999999993" customHeight="1" x14ac:dyDescent="0.3"/>
    <row r="269" ht="8.6999999999999993" customHeight="1" x14ac:dyDescent="0.3"/>
    <row r="270" ht="8.6999999999999993" customHeight="1" x14ac:dyDescent="0.3"/>
    <row r="271" ht="8.6999999999999993" customHeight="1" x14ac:dyDescent="0.3"/>
    <row r="272" ht="8.6999999999999993" customHeight="1" x14ac:dyDescent="0.3"/>
    <row r="273" ht="8.6999999999999993" customHeight="1" x14ac:dyDescent="0.3"/>
    <row r="274" ht="8.6999999999999993" customHeight="1" x14ac:dyDescent="0.3"/>
    <row r="275" ht="8.6999999999999993" customHeight="1" x14ac:dyDescent="0.3"/>
    <row r="276" ht="8.6999999999999993" customHeight="1" x14ac:dyDescent="0.3"/>
    <row r="277" ht="8.6999999999999993" customHeight="1" x14ac:dyDescent="0.3"/>
    <row r="278" ht="8.6999999999999993" customHeight="1" x14ac:dyDescent="0.3"/>
    <row r="279" ht="8.6999999999999993" customHeight="1" x14ac:dyDescent="0.3"/>
    <row r="280" ht="8.6999999999999993" customHeight="1" x14ac:dyDescent="0.3"/>
    <row r="281" ht="8.6999999999999993" customHeight="1" x14ac:dyDescent="0.3"/>
    <row r="282" ht="8.6999999999999993" customHeight="1" x14ac:dyDescent="0.3"/>
    <row r="283" ht="8.6999999999999993" customHeight="1" x14ac:dyDescent="0.3"/>
    <row r="284" ht="8.6999999999999993" customHeight="1" x14ac:dyDescent="0.3"/>
    <row r="285" ht="8.6999999999999993" customHeight="1" x14ac:dyDescent="0.3"/>
    <row r="286" ht="8.6999999999999993" customHeight="1" x14ac:dyDescent="0.3"/>
    <row r="287" ht="8.6999999999999993" customHeight="1" x14ac:dyDescent="0.3"/>
    <row r="288" ht="8.6999999999999993" customHeight="1" x14ac:dyDescent="0.3"/>
    <row r="289" ht="8.6999999999999993" customHeight="1" x14ac:dyDescent="0.3"/>
    <row r="290" ht="8.6999999999999993" customHeight="1" x14ac:dyDescent="0.3"/>
    <row r="291" ht="8.6999999999999993" customHeight="1" x14ac:dyDescent="0.3"/>
    <row r="292" ht="8.6999999999999993" customHeight="1" x14ac:dyDescent="0.3"/>
    <row r="293" ht="8.6999999999999993" customHeight="1" x14ac:dyDescent="0.3"/>
    <row r="294" ht="8.6999999999999993" customHeight="1" x14ac:dyDescent="0.3"/>
    <row r="295" ht="8.6999999999999993" customHeight="1" x14ac:dyDescent="0.3"/>
    <row r="296" ht="8.6999999999999993" customHeight="1" x14ac:dyDescent="0.3"/>
    <row r="297" ht="8.6999999999999993" customHeight="1" x14ac:dyDescent="0.3"/>
    <row r="298" ht="8.6999999999999993" customHeight="1" x14ac:dyDescent="0.3"/>
    <row r="299" ht="8.6999999999999993" customHeight="1" x14ac:dyDescent="0.3"/>
    <row r="300" ht="8.6999999999999993" customHeight="1" x14ac:dyDescent="0.3"/>
    <row r="301" ht="8.6999999999999993" customHeight="1" x14ac:dyDescent="0.3"/>
    <row r="302" ht="8.6999999999999993" customHeight="1" x14ac:dyDescent="0.3"/>
    <row r="303" ht="8.6999999999999993" customHeight="1" x14ac:dyDescent="0.3"/>
    <row r="304" ht="8.6999999999999993" customHeight="1" x14ac:dyDescent="0.3"/>
    <row r="305" ht="8.6999999999999993" customHeight="1" x14ac:dyDescent="0.3"/>
    <row r="306" ht="8.6999999999999993" customHeight="1" x14ac:dyDescent="0.3"/>
    <row r="307" ht="8.6999999999999993" customHeight="1" x14ac:dyDescent="0.3"/>
    <row r="308" ht="8.6999999999999993" customHeight="1" x14ac:dyDescent="0.3"/>
    <row r="309" ht="8.6999999999999993" customHeight="1" x14ac:dyDescent="0.3"/>
    <row r="310" ht="8.6999999999999993" customHeight="1" x14ac:dyDescent="0.3"/>
    <row r="311" ht="8.6999999999999993" customHeight="1" x14ac:dyDescent="0.3"/>
    <row r="312" ht="8.6999999999999993" customHeight="1" x14ac:dyDescent="0.3"/>
    <row r="313" ht="8.6999999999999993" customHeight="1" x14ac:dyDescent="0.3"/>
    <row r="314" ht="8.6999999999999993" customHeight="1" x14ac:dyDescent="0.3"/>
    <row r="315" ht="8.6999999999999993" customHeight="1" x14ac:dyDescent="0.3"/>
    <row r="316" ht="8.6999999999999993" customHeight="1" x14ac:dyDescent="0.3"/>
    <row r="317" ht="8.6999999999999993" customHeight="1" x14ac:dyDescent="0.3"/>
    <row r="318" ht="8.6999999999999993" customHeight="1" x14ac:dyDescent="0.3"/>
    <row r="319" ht="8.6999999999999993" customHeight="1" x14ac:dyDescent="0.3"/>
    <row r="320" ht="8.6999999999999993" customHeight="1" x14ac:dyDescent="0.3"/>
    <row r="321" ht="8.6999999999999993" customHeight="1" x14ac:dyDescent="0.3"/>
    <row r="322" ht="8.6999999999999993" customHeight="1" x14ac:dyDescent="0.3"/>
    <row r="323" ht="8.6999999999999993" customHeight="1" x14ac:dyDescent="0.3"/>
    <row r="324" ht="8.6999999999999993" customHeight="1" x14ac:dyDescent="0.3"/>
    <row r="325" ht="8.6999999999999993" customHeight="1" x14ac:dyDescent="0.3"/>
    <row r="326" ht="8.6999999999999993" customHeight="1" x14ac:dyDescent="0.3"/>
    <row r="327" ht="8.6999999999999993" customHeight="1" x14ac:dyDescent="0.3"/>
    <row r="328" ht="8.6999999999999993" customHeight="1" x14ac:dyDescent="0.3"/>
    <row r="329" ht="8.6999999999999993" customHeight="1" x14ac:dyDescent="0.3"/>
    <row r="330" ht="8.6999999999999993" customHeight="1" x14ac:dyDescent="0.3"/>
    <row r="331" ht="8.6999999999999993" customHeight="1" x14ac:dyDescent="0.3"/>
    <row r="332" ht="8.6999999999999993" customHeight="1" x14ac:dyDescent="0.3"/>
    <row r="333" ht="8.6999999999999993" customHeight="1" x14ac:dyDescent="0.3"/>
    <row r="334" ht="8.6999999999999993" customHeight="1" x14ac:dyDescent="0.3"/>
    <row r="335" ht="8.6999999999999993" customHeight="1" x14ac:dyDescent="0.3"/>
    <row r="336" ht="8.6999999999999993" customHeight="1" x14ac:dyDescent="0.3"/>
    <row r="337" ht="8.6999999999999993" customHeight="1" x14ac:dyDescent="0.3"/>
    <row r="338" ht="8.6999999999999993" customHeight="1" x14ac:dyDescent="0.3"/>
    <row r="339" ht="8.6999999999999993" customHeight="1" x14ac:dyDescent="0.3"/>
    <row r="340" ht="8.6999999999999993" customHeight="1" x14ac:dyDescent="0.3"/>
    <row r="341" ht="8.6999999999999993" customHeight="1" x14ac:dyDescent="0.3"/>
    <row r="342" ht="8.6999999999999993" customHeight="1" x14ac:dyDescent="0.3"/>
    <row r="343" ht="8.6999999999999993" customHeight="1" x14ac:dyDescent="0.3"/>
    <row r="344" ht="8.6999999999999993" customHeight="1" x14ac:dyDescent="0.3"/>
    <row r="345" ht="8.6999999999999993" customHeight="1" x14ac:dyDescent="0.3"/>
    <row r="346" ht="8.6999999999999993" customHeight="1" x14ac:dyDescent="0.3"/>
    <row r="347" ht="8.6999999999999993" customHeight="1" x14ac:dyDescent="0.3"/>
    <row r="348" ht="8.6999999999999993" customHeight="1" x14ac:dyDescent="0.3"/>
    <row r="349" ht="8.6999999999999993" customHeight="1" x14ac:dyDescent="0.3"/>
    <row r="350" ht="8.6999999999999993" customHeight="1" x14ac:dyDescent="0.3"/>
    <row r="351" ht="8.6999999999999993" customHeight="1" x14ac:dyDescent="0.3"/>
    <row r="352" ht="8.6999999999999993" customHeight="1" x14ac:dyDescent="0.3"/>
    <row r="353" ht="8.6999999999999993" customHeight="1" x14ac:dyDescent="0.3"/>
    <row r="354" ht="8.6999999999999993" customHeight="1" x14ac:dyDescent="0.3"/>
    <row r="355" ht="8.6999999999999993" customHeight="1" x14ac:dyDescent="0.3"/>
    <row r="356" ht="8.6999999999999993" customHeight="1" x14ac:dyDescent="0.3"/>
    <row r="357" ht="8.6999999999999993" customHeight="1" x14ac:dyDescent="0.3"/>
    <row r="358" ht="8.6999999999999993" customHeight="1" x14ac:dyDescent="0.3"/>
    <row r="359" ht="8.6999999999999993" customHeight="1" x14ac:dyDescent="0.3"/>
    <row r="360" ht="8.6999999999999993" customHeight="1" x14ac:dyDescent="0.3"/>
    <row r="361" ht="8.6999999999999993" customHeight="1" x14ac:dyDescent="0.3"/>
    <row r="362" ht="8.6999999999999993" customHeight="1" x14ac:dyDescent="0.3"/>
    <row r="363" ht="8.6999999999999993" customHeight="1" x14ac:dyDescent="0.3"/>
    <row r="364" ht="8.6999999999999993" customHeight="1" x14ac:dyDescent="0.3"/>
    <row r="365" ht="8.6999999999999993" customHeight="1" x14ac:dyDescent="0.3"/>
    <row r="366" ht="8.6999999999999993" customHeight="1" x14ac:dyDescent="0.3"/>
    <row r="367" ht="8.6999999999999993" customHeight="1" x14ac:dyDescent="0.3"/>
    <row r="368" ht="8.6999999999999993" customHeight="1" x14ac:dyDescent="0.3"/>
    <row r="369" ht="8.6999999999999993" customHeight="1" x14ac:dyDescent="0.3"/>
    <row r="370" ht="8.6999999999999993" customHeight="1" x14ac:dyDescent="0.3"/>
    <row r="371" ht="8.6999999999999993" customHeight="1" x14ac:dyDescent="0.3"/>
    <row r="372" ht="8.6999999999999993" customHeight="1" x14ac:dyDescent="0.3"/>
    <row r="373" ht="8.6999999999999993" customHeight="1" x14ac:dyDescent="0.3"/>
    <row r="374" ht="8.6999999999999993" customHeight="1" x14ac:dyDescent="0.3"/>
    <row r="375" ht="8.6999999999999993" customHeight="1" x14ac:dyDescent="0.3"/>
    <row r="376" ht="8.6999999999999993" customHeight="1" x14ac:dyDescent="0.3"/>
    <row r="377" ht="8.6999999999999993" customHeight="1" x14ac:dyDescent="0.3"/>
    <row r="378" ht="8.6999999999999993" customHeight="1" x14ac:dyDescent="0.3"/>
    <row r="379" ht="8.6999999999999993" customHeight="1" x14ac:dyDescent="0.3"/>
    <row r="380" ht="8.6999999999999993" customHeight="1" x14ac:dyDescent="0.3"/>
    <row r="381" ht="8.6999999999999993" customHeight="1" x14ac:dyDescent="0.3"/>
    <row r="382" ht="8.6999999999999993" customHeight="1" x14ac:dyDescent="0.3"/>
    <row r="383" ht="8.6999999999999993" customHeight="1" x14ac:dyDescent="0.3"/>
    <row r="384" ht="8.6999999999999993" customHeight="1" x14ac:dyDescent="0.3"/>
    <row r="385" ht="8.6999999999999993" customHeight="1" x14ac:dyDescent="0.3"/>
    <row r="386" ht="8.6999999999999993" customHeight="1" x14ac:dyDescent="0.3"/>
    <row r="387" ht="8.6999999999999993" customHeight="1" x14ac:dyDescent="0.3"/>
    <row r="388" ht="8.6999999999999993" customHeight="1" x14ac:dyDescent="0.3"/>
    <row r="389" ht="8.6999999999999993" customHeight="1" x14ac:dyDescent="0.3"/>
    <row r="390" ht="8.6999999999999993" customHeight="1" x14ac:dyDescent="0.3"/>
    <row r="391" ht="8.6999999999999993" customHeight="1" x14ac:dyDescent="0.3"/>
    <row r="392" ht="8.6999999999999993" customHeight="1" x14ac:dyDescent="0.3"/>
    <row r="393" ht="8.6999999999999993" customHeight="1" x14ac:dyDescent="0.3"/>
    <row r="394" ht="8.6999999999999993" customHeight="1" x14ac:dyDescent="0.3"/>
    <row r="395" ht="8.6999999999999993" customHeight="1" x14ac:dyDescent="0.3"/>
    <row r="396" ht="8.6999999999999993" customHeight="1" x14ac:dyDescent="0.3"/>
    <row r="397" ht="8.6999999999999993" customHeight="1" x14ac:dyDescent="0.3"/>
    <row r="398" ht="8.6999999999999993" customHeight="1" x14ac:dyDescent="0.3"/>
    <row r="399" ht="8.6999999999999993" customHeight="1" x14ac:dyDescent="0.3"/>
    <row r="400" ht="8.6999999999999993" customHeight="1" x14ac:dyDescent="0.3"/>
    <row r="401" ht="8.6999999999999993" customHeight="1" x14ac:dyDescent="0.3"/>
    <row r="402" ht="8.6999999999999993" customHeight="1" x14ac:dyDescent="0.3"/>
    <row r="403" ht="8.6999999999999993" customHeight="1" x14ac:dyDescent="0.3"/>
    <row r="404" ht="8.6999999999999993" customHeight="1" x14ac:dyDescent="0.3"/>
    <row r="405" ht="8.6999999999999993" customHeight="1" x14ac:dyDescent="0.3"/>
    <row r="406" ht="8.6999999999999993" customHeight="1" x14ac:dyDescent="0.3"/>
    <row r="407" ht="8.6999999999999993" customHeight="1" x14ac:dyDescent="0.3"/>
    <row r="408" ht="8.6999999999999993" customHeight="1" x14ac:dyDescent="0.3"/>
    <row r="409" ht="8.6999999999999993" customHeight="1" x14ac:dyDescent="0.3"/>
    <row r="410" ht="8.6999999999999993" customHeight="1" x14ac:dyDescent="0.3"/>
    <row r="411" ht="8.6999999999999993" customHeight="1" x14ac:dyDescent="0.3"/>
    <row r="412" ht="8.6999999999999993" customHeight="1" x14ac:dyDescent="0.3"/>
    <row r="413" ht="8.6999999999999993" customHeight="1" x14ac:dyDescent="0.3"/>
    <row r="414" ht="8.6999999999999993" customHeight="1" x14ac:dyDescent="0.3"/>
    <row r="415" ht="8.6999999999999993" customHeight="1" x14ac:dyDescent="0.3"/>
    <row r="416" ht="8.6999999999999993" customHeight="1" x14ac:dyDescent="0.3"/>
    <row r="417" ht="8.6999999999999993" customHeight="1" x14ac:dyDescent="0.3"/>
    <row r="418" ht="8.6999999999999993" customHeight="1" x14ac:dyDescent="0.3"/>
    <row r="419" ht="8.6999999999999993" customHeight="1" x14ac:dyDescent="0.3"/>
    <row r="420" ht="8.6999999999999993" customHeight="1" x14ac:dyDescent="0.3"/>
    <row r="421" ht="8.6999999999999993" customHeight="1" x14ac:dyDescent="0.3"/>
    <row r="422" ht="8.6999999999999993" customHeight="1" x14ac:dyDescent="0.3"/>
    <row r="423" ht="8.6999999999999993" customHeight="1" x14ac:dyDescent="0.3"/>
    <row r="424" ht="8.6999999999999993" customHeight="1" x14ac:dyDescent="0.3"/>
    <row r="425" ht="8.6999999999999993" customHeight="1" x14ac:dyDescent="0.3"/>
    <row r="426" ht="8.6999999999999993" customHeight="1" x14ac:dyDescent="0.3"/>
    <row r="427" ht="8.6999999999999993" customHeight="1" x14ac:dyDescent="0.3"/>
    <row r="428" ht="8.6999999999999993" customHeight="1" x14ac:dyDescent="0.3"/>
    <row r="429" ht="8.6999999999999993" customHeight="1" x14ac:dyDescent="0.3"/>
    <row r="430" ht="8.6999999999999993" customHeight="1" x14ac:dyDescent="0.3"/>
    <row r="431" ht="8.6999999999999993" customHeight="1" x14ac:dyDescent="0.3"/>
    <row r="432" ht="8.6999999999999993" customHeight="1" x14ac:dyDescent="0.3"/>
    <row r="433" ht="8.6999999999999993" customHeight="1" x14ac:dyDescent="0.3"/>
    <row r="434" ht="8.6999999999999993" customHeight="1" x14ac:dyDescent="0.3"/>
    <row r="435" ht="8.6999999999999993" customHeight="1" x14ac:dyDescent="0.3"/>
    <row r="436" ht="8.6999999999999993" customHeight="1" x14ac:dyDescent="0.3"/>
    <row r="437" ht="8.6999999999999993" customHeight="1" x14ac:dyDescent="0.3"/>
    <row r="438" ht="8.6999999999999993" customHeight="1" x14ac:dyDescent="0.3"/>
    <row r="439" ht="8.6999999999999993" customHeight="1" x14ac:dyDescent="0.3"/>
    <row r="440" ht="8.6999999999999993" customHeight="1" x14ac:dyDescent="0.3"/>
    <row r="441" ht="8.6999999999999993" customHeight="1" x14ac:dyDescent="0.3"/>
    <row r="442" ht="8.6999999999999993" customHeight="1" x14ac:dyDescent="0.3"/>
    <row r="443" ht="8.6999999999999993" customHeight="1" x14ac:dyDescent="0.3"/>
    <row r="444" ht="8.6999999999999993" customHeight="1" x14ac:dyDescent="0.3"/>
    <row r="445" ht="8.6999999999999993" customHeight="1" x14ac:dyDescent="0.3"/>
    <row r="446" ht="8.6999999999999993" customHeight="1" x14ac:dyDescent="0.3"/>
    <row r="447" ht="8.6999999999999993" customHeight="1" x14ac:dyDescent="0.3"/>
    <row r="448" ht="8.6999999999999993" customHeight="1" x14ac:dyDescent="0.3"/>
    <row r="449" ht="8.6999999999999993" customHeight="1" x14ac:dyDescent="0.3"/>
    <row r="450" ht="8.6999999999999993" customHeight="1" x14ac:dyDescent="0.3"/>
    <row r="451" ht="8.6999999999999993" customHeight="1" x14ac:dyDescent="0.3"/>
    <row r="452" ht="8.6999999999999993" customHeight="1" x14ac:dyDescent="0.3"/>
    <row r="453" ht="8.6999999999999993" customHeight="1" x14ac:dyDescent="0.3"/>
    <row r="454" ht="8.6999999999999993" customHeight="1" x14ac:dyDescent="0.3"/>
    <row r="455" ht="8.6999999999999993" customHeight="1" x14ac:dyDescent="0.3"/>
    <row r="456" ht="8.6999999999999993" customHeight="1" x14ac:dyDescent="0.3"/>
    <row r="457" ht="8.6999999999999993" customHeight="1" x14ac:dyDescent="0.3"/>
    <row r="458" ht="8.6999999999999993" customHeight="1" x14ac:dyDescent="0.3"/>
    <row r="459" ht="8.6999999999999993" customHeight="1" x14ac:dyDescent="0.3"/>
    <row r="460" ht="8.6999999999999993" customHeight="1" x14ac:dyDescent="0.3"/>
    <row r="461" ht="8.6999999999999993" customHeight="1" x14ac:dyDescent="0.3"/>
    <row r="462" ht="8.6999999999999993" customHeight="1" x14ac:dyDescent="0.3"/>
    <row r="463" ht="8.6999999999999993" customHeight="1" x14ac:dyDescent="0.3"/>
    <row r="464" ht="8.6999999999999993" customHeight="1" x14ac:dyDescent="0.3"/>
    <row r="465" ht="8.6999999999999993" customHeight="1" x14ac:dyDescent="0.3"/>
    <row r="466" ht="8.6999999999999993" customHeight="1" x14ac:dyDescent="0.3"/>
    <row r="467" ht="8.6999999999999993" customHeight="1" x14ac:dyDescent="0.3"/>
    <row r="468" ht="8.6999999999999993" customHeight="1" x14ac:dyDescent="0.3"/>
    <row r="469" ht="8.6999999999999993" customHeight="1" x14ac:dyDescent="0.3"/>
    <row r="470" ht="8.6999999999999993" customHeight="1" x14ac:dyDescent="0.3"/>
    <row r="471" ht="8.6999999999999993" customHeight="1" x14ac:dyDescent="0.3"/>
    <row r="472" ht="8.6999999999999993" customHeight="1" x14ac:dyDescent="0.3"/>
    <row r="473" ht="8.6999999999999993" customHeight="1" x14ac:dyDescent="0.3"/>
    <row r="474" ht="8.6999999999999993" customHeight="1" x14ac:dyDescent="0.3"/>
    <row r="475" ht="8.6999999999999993" customHeight="1" x14ac:dyDescent="0.3"/>
    <row r="476" ht="8.6999999999999993" customHeight="1" x14ac:dyDescent="0.3"/>
    <row r="477" ht="8.6999999999999993" customHeight="1" x14ac:dyDescent="0.3"/>
    <row r="478" ht="8.6999999999999993" customHeight="1" x14ac:dyDescent="0.3"/>
    <row r="479" ht="8.6999999999999993" customHeight="1" x14ac:dyDescent="0.3"/>
    <row r="480" ht="8.6999999999999993" customHeight="1" x14ac:dyDescent="0.3"/>
    <row r="481" ht="8.6999999999999993" customHeight="1" x14ac:dyDescent="0.3"/>
    <row r="482" ht="8.6999999999999993" customHeight="1" x14ac:dyDescent="0.3"/>
    <row r="483" ht="8.6999999999999993" customHeight="1" x14ac:dyDescent="0.3"/>
    <row r="484" ht="8.6999999999999993" customHeight="1" x14ac:dyDescent="0.3"/>
    <row r="485" ht="8.6999999999999993" customHeight="1" x14ac:dyDescent="0.3"/>
    <row r="486" ht="8.6999999999999993" customHeight="1" x14ac:dyDescent="0.3"/>
    <row r="487" ht="8.6999999999999993" customHeight="1" x14ac:dyDescent="0.3"/>
    <row r="488" ht="8.6999999999999993" customHeight="1" x14ac:dyDescent="0.3"/>
    <row r="489" ht="8.6999999999999993" customHeight="1" x14ac:dyDescent="0.3"/>
    <row r="490" ht="8.6999999999999993" customHeight="1" x14ac:dyDescent="0.3"/>
    <row r="491" ht="8.6999999999999993" customHeight="1" x14ac:dyDescent="0.3"/>
    <row r="492" ht="8.6999999999999993" customHeight="1" x14ac:dyDescent="0.3"/>
    <row r="493" ht="8.6999999999999993" customHeight="1" x14ac:dyDescent="0.3"/>
    <row r="494" ht="8.6999999999999993" customHeight="1" x14ac:dyDescent="0.3"/>
    <row r="495" ht="8.6999999999999993" customHeight="1" x14ac:dyDescent="0.3"/>
    <row r="496" ht="8.6999999999999993" customHeight="1" x14ac:dyDescent="0.3"/>
    <row r="497" ht="8.6999999999999993" customHeight="1" x14ac:dyDescent="0.3"/>
    <row r="498" ht="8.6999999999999993" customHeight="1" x14ac:dyDescent="0.3"/>
    <row r="499" ht="8.6999999999999993" customHeight="1" x14ac:dyDescent="0.3"/>
    <row r="500" ht="8.6999999999999993" customHeight="1" x14ac:dyDescent="0.3"/>
    <row r="501" ht="8.6999999999999993" customHeight="1" x14ac:dyDescent="0.3"/>
    <row r="502" ht="8.6999999999999993" customHeight="1" x14ac:dyDescent="0.3"/>
    <row r="503" ht="8.6999999999999993" customHeight="1" x14ac:dyDescent="0.3"/>
    <row r="504" ht="8.6999999999999993" customHeight="1" x14ac:dyDescent="0.3"/>
    <row r="505" ht="8.6999999999999993" customHeight="1" x14ac:dyDescent="0.3"/>
    <row r="506" ht="8.6999999999999993" customHeight="1" x14ac:dyDescent="0.3"/>
    <row r="507" ht="8.6999999999999993" customHeight="1" x14ac:dyDescent="0.3"/>
    <row r="508" ht="8.6999999999999993" customHeight="1" x14ac:dyDescent="0.3"/>
    <row r="509" ht="8.6999999999999993" customHeight="1" x14ac:dyDescent="0.3"/>
    <row r="510" ht="8.6999999999999993" customHeight="1" x14ac:dyDescent="0.3"/>
    <row r="511" ht="8.6999999999999993" customHeight="1" x14ac:dyDescent="0.3"/>
    <row r="512" ht="8.6999999999999993" customHeight="1" x14ac:dyDescent="0.3"/>
    <row r="513" ht="8.6999999999999993" customHeight="1" x14ac:dyDescent="0.3"/>
    <row r="514" ht="8.6999999999999993" customHeight="1" x14ac:dyDescent="0.3"/>
    <row r="515" ht="8.6999999999999993" customHeight="1" x14ac:dyDescent="0.3"/>
    <row r="516" ht="8.6999999999999993" customHeight="1" x14ac:dyDescent="0.3"/>
    <row r="517" ht="8.6999999999999993" customHeight="1" x14ac:dyDescent="0.3"/>
    <row r="518" ht="8.6999999999999993" customHeight="1" x14ac:dyDescent="0.3"/>
    <row r="519" ht="8.6999999999999993" customHeight="1" x14ac:dyDescent="0.3"/>
    <row r="520" ht="8.6999999999999993" customHeight="1" x14ac:dyDescent="0.3"/>
    <row r="521" ht="8.6999999999999993" customHeight="1" x14ac:dyDescent="0.3"/>
    <row r="522" ht="8.6999999999999993" customHeight="1" x14ac:dyDescent="0.3"/>
    <row r="523" ht="8.6999999999999993" customHeight="1" x14ac:dyDescent="0.3"/>
    <row r="524" ht="8.6999999999999993" customHeight="1" x14ac:dyDescent="0.3"/>
    <row r="525" ht="8.6999999999999993" customHeight="1" x14ac:dyDescent="0.3"/>
    <row r="526" ht="8.6999999999999993" customHeight="1" x14ac:dyDescent="0.3"/>
    <row r="527" ht="8.6999999999999993" customHeight="1" x14ac:dyDescent="0.3"/>
    <row r="528" ht="8.6999999999999993" customHeight="1" x14ac:dyDescent="0.3"/>
    <row r="529" ht="8.6999999999999993" customHeight="1" x14ac:dyDescent="0.3"/>
    <row r="530" ht="8.6999999999999993" customHeight="1" x14ac:dyDescent="0.3"/>
    <row r="531" ht="8.6999999999999993" customHeight="1" x14ac:dyDescent="0.3"/>
    <row r="532" ht="8.6999999999999993" customHeight="1" x14ac:dyDescent="0.3"/>
    <row r="533" ht="8.6999999999999993" customHeight="1" x14ac:dyDescent="0.3"/>
    <row r="534" ht="8.6999999999999993" customHeight="1" x14ac:dyDescent="0.3"/>
    <row r="535" ht="8.6999999999999993" customHeight="1" x14ac:dyDescent="0.3"/>
    <row r="536" ht="8.6999999999999993" customHeight="1" x14ac:dyDescent="0.3"/>
    <row r="537" ht="8.6999999999999993" customHeight="1" x14ac:dyDescent="0.3"/>
    <row r="538" ht="8.6999999999999993" customHeight="1" x14ac:dyDescent="0.3"/>
    <row r="539" ht="8.6999999999999993" customHeight="1" x14ac:dyDescent="0.3"/>
    <row r="540" ht="8.6999999999999993" customHeight="1" x14ac:dyDescent="0.3"/>
    <row r="541" ht="8.6999999999999993" customHeight="1" x14ac:dyDescent="0.3"/>
    <row r="542" ht="8.6999999999999993" customHeight="1" x14ac:dyDescent="0.3"/>
    <row r="543" ht="8.6999999999999993" customHeight="1" x14ac:dyDescent="0.3"/>
    <row r="544" ht="8.6999999999999993" customHeight="1" x14ac:dyDescent="0.3"/>
    <row r="545" ht="8.6999999999999993" customHeight="1" x14ac:dyDescent="0.3"/>
    <row r="546" ht="8.6999999999999993" customHeight="1" x14ac:dyDescent="0.3"/>
    <row r="547" ht="8.6999999999999993" customHeight="1" x14ac:dyDescent="0.3"/>
    <row r="548" ht="8.6999999999999993" customHeight="1" x14ac:dyDescent="0.3"/>
    <row r="549" ht="8.6999999999999993" customHeight="1" x14ac:dyDescent="0.3"/>
    <row r="550" ht="8.6999999999999993" customHeight="1" x14ac:dyDescent="0.3"/>
    <row r="551" ht="8.6999999999999993" customHeight="1" x14ac:dyDescent="0.3"/>
    <row r="552" ht="8.6999999999999993" customHeight="1" x14ac:dyDescent="0.3"/>
    <row r="553" ht="8.6999999999999993" customHeight="1" x14ac:dyDescent="0.3"/>
    <row r="554" ht="8.6999999999999993" customHeight="1" x14ac:dyDescent="0.3"/>
    <row r="555" ht="8.6999999999999993" customHeight="1" x14ac:dyDescent="0.3"/>
    <row r="556" ht="8.6999999999999993" customHeight="1" x14ac:dyDescent="0.3"/>
    <row r="557" ht="8.6999999999999993" customHeight="1" x14ac:dyDescent="0.3"/>
    <row r="558" ht="8.6999999999999993" customHeight="1" x14ac:dyDescent="0.3"/>
    <row r="559" ht="8.6999999999999993" customHeight="1" x14ac:dyDescent="0.3"/>
    <row r="560" ht="8.6999999999999993" customHeight="1" x14ac:dyDescent="0.3"/>
    <row r="561" ht="8.6999999999999993" customHeight="1" x14ac:dyDescent="0.3"/>
    <row r="562" ht="8.6999999999999993" customHeight="1" x14ac:dyDescent="0.3"/>
    <row r="563" ht="8.6999999999999993" customHeight="1" x14ac:dyDescent="0.3"/>
    <row r="564" ht="8.6999999999999993" customHeight="1" x14ac:dyDescent="0.3"/>
    <row r="565" ht="8.6999999999999993" customHeight="1" x14ac:dyDescent="0.3"/>
    <row r="566" ht="8.6999999999999993" customHeight="1" x14ac:dyDescent="0.3"/>
    <row r="567" ht="8.6999999999999993" customHeight="1" x14ac:dyDescent="0.3"/>
    <row r="568" ht="8.6999999999999993" customHeight="1" x14ac:dyDescent="0.3"/>
    <row r="569" ht="8.6999999999999993" customHeight="1" x14ac:dyDescent="0.3"/>
    <row r="570" ht="8.6999999999999993" customHeight="1" x14ac:dyDescent="0.3"/>
    <row r="571" ht="8.6999999999999993" customHeight="1" x14ac:dyDescent="0.3"/>
    <row r="572" ht="8.6999999999999993" customHeight="1" x14ac:dyDescent="0.3"/>
    <row r="573" ht="8.6999999999999993" customHeight="1" x14ac:dyDescent="0.3"/>
    <row r="574" ht="8.6999999999999993" customHeight="1" x14ac:dyDescent="0.3"/>
    <row r="575" ht="8.6999999999999993" customHeight="1" x14ac:dyDescent="0.3"/>
    <row r="576" ht="8.6999999999999993" customHeight="1" x14ac:dyDescent="0.3"/>
    <row r="577" ht="8.6999999999999993" customHeight="1" x14ac:dyDescent="0.3"/>
    <row r="578" ht="8.6999999999999993" customHeight="1" x14ac:dyDescent="0.3"/>
    <row r="579" ht="8.6999999999999993" customHeight="1" x14ac:dyDescent="0.3"/>
    <row r="580" ht="8.6999999999999993" customHeight="1" x14ac:dyDescent="0.3"/>
    <row r="581" ht="8.6999999999999993" customHeight="1" x14ac:dyDescent="0.3"/>
    <row r="582" ht="8.6999999999999993" customHeight="1" x14ac:dyDescent="0.3"/>
    <row r="583" ht="8.6999999999999993" customHeight="1" x14ac:dyDescent="0.3"/>
    <row r="584" ht="8.6999999999999993" customHeight="1" x14ac:dyDescent="0.3"/>
    <row r="585" ht="8.6999999999999993" customHeight="1" x14ac:dyDescent="0.3"/>
    <row r="586" ht="8.6999999999999993" customHeight="1" x14ac:dyDescent="0.3"/>
    <row r="587" ht="8.6999999999999993" customHeight="1" x14ac:dyDescent="0.3"/>
    <row r="588" ht="8.6999999999999993" customHeight="1" x14ac:dyDescent="0.3"/>
    <row r="589" ht="8.6999999999999993" customHeight="1" x14ac:dyDescent="0.3"/>
    <row r="590" ht="8.6999999999999993" customHeight="1" x14ac:dyDescent="0.3"/>
    <row r="591" ht="8.6999999999999993" customHeight="1" x14ac:dyDescent="0.3"/>
    <row r="592" ht="8.6999999999999993" customHeight="1" x14ac:dyDescent="0.3"/>
    <row r="593" ht="8.6999999999999993" customHeight="1" x14ac:dyDescent="0.3"/>
    <row r="594" ht="8.6999999999999993" customHeight="1" x14ac:dyDescent="0.3"/>
    <row r="595" ht="8.6999999999999993" customHeight="1" x14ac:dyDescent="0.3"/>
    <row r="596" ht="8.6999999999999993" customHeight="1" x14ac:dyDescent="0.3"/>
    <row r="597" ht="8.6999999999999993" customHeight="1" x14ac:dyDescent="0.3"/>
    <row r="598" ht="8.6999999999999993" customHeight="1" x14ac:dyDescent="0.3"/>
    <row r="599" ht="8.6999999999999993" customHeight="1" x14ac:dyDescent="0.3"/>
    <row r="600" ht="8.6999999999999993" customHeight="1" x14ac:dyDescent="0.3"/>
    <row r="601" ht="8.6999999999999993" customHeight="1" x14ac:dyDescent="0.3"/>
    <row r="602" ht="8.6999999999999993" customHeight="1" x14ac:dyDescent="0.3"/>
    <row r="603" ht="8.6999999999999993" customHeight="1" x14ac:dyDescent="0.3"/>
    <row r="604" ht="8.6999999999999993" customHeight="1" x14ac:dyDescent="0.3"/>
    <row r="605" ht="8.6999999999999993" customHeight="1" x14ac:dyDescent="0.3"/>
    <row r="606" ht="8.6999999999999993" customHeight="1" x14ac:dyDescent="0.3"/>
    <row r="607" ht="8.6999999999999993" customHeight="1" x14ac:dyDescent="0.3"/>
    <row r="608" ht="8.6999999999999993" customHeight="1" x14ac:dyDescent="0.3"/>
    <row r="609" ht="8.6999999999999993" customHeight="1" x14ac:dyDescent="0.3"/>
    <row r="610" ht="8.6999999999999993" customHeight="1" x14ac:dyDescent="0.3"/>
    <row r="611" ht="8.6999999999999993" customHeight="1" x14ac:dyDescent="0.3"/>
    <row r="612" ht="8.6999999999999993" customHeight="1" x14ac:dyDescent="0.3"/>
    <row r="613" ht="8.6999999999999993" customHeight="1" x14ac:dyDescent="0.3"/>
    <row r="614" ht="8.6999999999999993" customHeight="1" x14ac:dyDescent="0.3"/>
    <row r="615" ht="8.6999999999999993" customHeight="1" x14ac:dyDescent="0.3"/>
    <row r="616" ht="8.6999999999999993" customHeight="1" x14ac:dyDescent="0.3"/>
    <row r="617" ht="8.6999999999999993" customHeight="1" x14ac:dyDescent="0.3"/>
    <row r="618" ht="8.6999999999999993" customHeight="1" x14ac:dyDescent="0.3"/>
    <row r="619" ht="8.6999999999999993" customHeight="1" x14ac:dyDescent="0.3"/>
    <row r="620" ht="8.6999999999999993" customHeight="1" x14ac:dyDescent="0.3"/>
    <row r="621" ht="8.6999999999999993" customHeight="1" x14ac:dyDescent="0.3"/>
    <row r="622" ht="8.6999999999999993" customHeight="1" x14ac:dyDescent="0.3"/>
    <row r="623" ht="8.6999999999999993" customHeight="1" x14ac:dyDescent="0.3"/>
    <row r="624" ht="8.6999999999999993" customHeight="1" x14ac:dyDescent="0.3"/>
    <row r="625" ht="8.6999999999999993" customHeight="1" x14ac:dyDescent="0.3"/>
    <row r="626" ht="8.6999999999999993" customHeight="1" x14ac:dyDescent="0.3"/>
    <row r="627" ht="8.6999999999999993" customHeight="1" x14ac:dyDescent="0.3"/>
    <row r="628" ht="8.6999999999999993" customHeight="1" x14ac:dyDescent="0.3"/>
    <row r="629" ht="8.6999999999999993" customHeight="1" x14ac:dyDescent="0.3"/>
    <row r="630" ht="8.6999999999999993" customHeight="1" x14ac:dyDescent="0.3"/>
    <row r="631" ht="8.6999999999999993" customHeight="1" x14ac:dyDescent="0.3"/>
    <row r="632" ht="8.6999999999999993" customHeight="1" x14ac:dyDescent="0.3"/>
    <row r="633" ht="8.6999999999999993" customHeight="1" x14ac:dyDescent="0.3"/>
    <row r="634" ht="8.6999999999999993" customHeight="1" x14ac:dyDescent="0.3"/>
    <row r="635" ht="8.6999999999999993" customHeight="1" x14ac:dyDescent="0.3"/>
    <row r="636" ht="8.6999999999999993" customHeight="1" x14ac:dyDescent="0.3"/>
    <row r="637" ht="8.6999999999999993" customHeight="1" x14ac:dyDescent="0.3"/>
    <row r="638" ht="8.6999999999999993" customHeight="1" x14ac:dyDescent="0.3"/>
    <row r="639" ht="8.6999999999999993" customHeight="1" x14ac:dyDescent="0.3"/>
    <row r="640" ht="8.6999999999999993" customHeight="1" x14ac:dyDescent="0.3"/>
    <row r="641" ht="8.6999999999999993" customHeight="1" x14ac:dyDescent="0.3"/>
    <row r="642" ht="8.6999999999999993" customHeight="1" x14ac:dyDescent="0.3"/>
    <row r="643" ht="8.6999999999999993" customHeight="1" x14ac:dyDescent="0.3"/>
    <row r="644" ht="8.6999999999999993" customHeight="1" x14ac:dyDescent="0.3"/>
    <row r="645" ht="8.6999999999999993" customHeight="1" x14ac:dyDescent="0.3"/>
    <row r="646" ht="8.6999999999999993" customHeight="1" x14ac:dyDescent="0.3"/>
    <row r="647" ht="8.6999999999999993" customHeight="1" x14ac:dyDescent="0.3"/>
    <row r="648" ht="8.6999999999999993" customHeight="1" x14ac:dyDescent="0.3"/>
    <row r="649" ht="8.6999999999999993" customHeight="1" x14ac:dyDescent="0.3"/>
    <row r="650" ht="8.6999999999999993" customHeight="1" x14ac:dyDescent="0.3"/>
    <row r="651" ht="8.6999999999999993" customHeight="1" x14ac:dyDescent="0.3"/>
    <row r="652" ht="8.6999999999999993" customHeight="1" x14ac:dyDescent="0.3"/>
    <row r="653" ht="8.6999999999999993" customHeight="1" x14ac:dyDescent="0.3"/>
    <row r="654" ht="8.6999999999999993" customHeight="1" x14ac:dyDescent="0.3"/>
    <row r="655" ht="8.6999999999999993" customHeight="1" x14ac:dyDescent="0.3"/>
    <row r="656" ht="8.6999999999999993" customHeight="1" x14ac:dyDescent="0.3"/>
    <row r="657" ht="8.6999999999999993" customHeight="1" x14ac:dyDescent="0.3"/>
    <row r="658" ht="8.6999999999999993" customHeight="1" x14ac:dyDescent="0.3"/>
    <row r="659" ht="8.6999999999999993" customHeight="1" x14ac:dyDescent="0.3"/>
    <row r="660" ht="8.6999999999999993" customHeight="1" x14ac:dyDescent="0.3"/>
    <row r="661" ht="8.6999999999999993" customHeight="1" x14ac:dyDescent="0.3"/>
    <row r="662" ht="8.6999999999999993" customHeight="1" x14ac:dyDescent="0.3"/>
    <row r="663" ht="8.6999999999999993" customHeight="1" x14ac:dyDescent="0.3"/>
    <row r="664" ht="8.6999999999999993" customHeight="1" x14ac:dyDescent="0.3"/>
    <row r="665" ht="8.6999999999999993" customHeight="1" x14ac:dyDescent="0.3"/>
    <row r="666" ht="8.6999999999999993" customHeight="1" x14ac:dyDescent="0.3"/>
    <row r="667" ht="8.6999999999999993" customHeight="1" x14ac:dyDescent="0.3"/>
    <row r="668" ht="8.6999999999999993" customHeight="1" x14ac:dyDescent="0.3"/>
    <row r="669" ht="8.6999999999999993" customHeight="1" x14ac:dyDescent="0.3"/>
    <row r="670" ht="8.6999999999999993" customHeight="1" x14ac:dyDescent="0.3"/>
    <row r="671" ht="8.6999999999999993" customHeight="1" x14ac:dyDescent="0.3"/>
    <row r="672" ht="8.6999999999999993" customHeight="1" x14ac:dyDescent="0.3"/>
    <row r="673" ht="8.6999999999999993" customHeight="1" x14ac:dyDescent="0.3"/>
    <row r="674" ht="8.6999999999999993" customHeight="1" x14ac:dyDescent="0.3"/>
    <row r="675" ht="8.6999999999999993" customHeight="1" x14ac:dyDescent="0.3"/>
    <row r="676" ht="8.6999999999999993" customHeight="1" x14ac:dyDescent="0.3"/>
    <row r="677" ht="8.6999999999999993" customHeight="1" x14ac:dyDescent="0.3"/>
    <row r="678" ht="8.6999999999999993" customHeight="1" x14ac:dyDescent="0.3"/>
    <row r="679" ht="8.6999999999999993" customHeight="1" x14ac:dyDescent="0.3"/>
    <row r="680" ht="8.6999999999999993" customHeight="1" x14ac:dyDescent="0.3"/>
    <row r="681" ht="8.6999999999999993" customHeight="1" x14ac:dyDescent="0.3"/>
    <row r="682" ht="8.6999999999999993" customHeight="1" x14ac:dyDescent="0.3"/>
    <row r="683" ht="8.6999999999999993" customHeight="1" x14ac:dyDescent="0.3"/>
    <row r="684" ht="8.6999999999999993" customHeight="1" x14ac:dyDescent="0.3"/>
    <row r="685" ht="8.6999999999999993" customHeight="1" x14ac:dyDescent="0.3"/>
    <row r="686" ht="8.6999999999999993" customHeight="1" x14ac:dyDescent="0.3"/>
    <row r="687" ht="8.6999999999999993" customHeight="1" x14ac:dyDescent="0.3"/>
    <row r="688" ht="8.6999999999999993" customHeight="1" x14ac:dyDescent="0.3"/>
    <row r="689" ht="8.6999999999999993" customHeight="1" x14ac:dyDescent="0.3"/>
    <row r="690" ht="8.6999999999999993" customHeight="1" x14ac:dyDescent="0.3"/>
    <row r="691" ht="8.6999999999999993" customHeight="1" x14ac:dyDescent="0.3"/>
    <row r="692" ht="8.6999999999999993" customHeight="1" x14ac:dyDescent="0.3"/>
    <row r="693" ht="8.6999999999999993" customHeight="1" x14ac:dyDescent="0.3"/>
    <row r="694" ht="8.6999999999999993" customHeight="1" x14ac:dyDescent="0.3"/>
    <row r="695" ht="8.6999999999999993" customHeight="1" x14ac:dyDescent="0.3"/>
    <row r="696" ht="8.6999999999999993" customHeight="1" x14ac:dyDescent="0.3"/>
    <row r="697" ht="8.6999999999999993" customHeight="1" x14ac:dyDescent="0.3"/>
    <row r="698" ht="8.6999999999999993" customHeight="1" x14ac:dyDescent="0.3"/>
    <row r="699" ht="8.6999999999999993" customHeight="1" x14ac:dyDescent="0.3"/>
    <row r="700" ht="8.6999999999999993" customHeight="1" x14ac:dyDescent="0.3"/>
    <row r="701" ht="8.6999999999999993" customHeight="1" x14ac:dyDescent="0.3"/>
    <row r="702" ht="8.6999999999999993" customHeight="1" x14ac:dyDescent="0.3"/>
    <row r="703" ht="8.6999999999999993" customHeight="1" x14ac:dyDescent="0.3"/>
    <row r="704" ht="8.6999999999999993" customHeight="1" x14ac:dyDescent="0.3"/>
    <row r="705" ht="8.6999999999999993" customHeight="1" x14ac:dyDescent="0.3"/>
    <row r="706" ht="8.6999999999999993" customHeight="1" x14ac:dyDescent="0.3"/>
    <row r="707" ht="8.6999999999999993" customHeight="1" x14ac:dyDescent="0.3"/>
    <row r="708" ht="8.6999999999999993" customHeight="1" x14ac:dyDescent="0.3"/>
    <row r="709" ht="8.6999999999999993" customHeight="1" x14ac:dyDescent="0.3"/>
    <row r="710" ht="8.6999999999999993" customHeight="1" x14ac:dyDescent="0.3"/>
    <row r="711" ht="8.6999999999999993" customHeight="1" x14ac:dyDescent="0.3"/>
    <row r="712" ht="8.6999999999999993" customHeight="1" x14ac:dyDescent="0.3"/>
    <row r="713" ht="8.6999999999999993" customHeight="1" x14ac:dyDescent="0.3"/>
    <row r="714" ht="8.6999999999999993" customHeight="1" x14ac:dyDescent="0.3"/>
    <row r="715" ht="8.6999999999999993" customHeight="1" x14ac:dyDescent="0.3"/>
    <row r="716" ht="8.6999999999999993" customHeight="1" x14ac:dyDescent="0.3"/>
    <row r="717" ht="8.6999999999999993" customHeight="1" x14ac:dyDescent="0.3"/>
    <row r="718" ht="8.6999999999999993" customHeight="1" x14ac:dyDescent="0.3"/>
    <row r="719" ht="8.6999999999999993" customHeight="1" x14ac:dyDescent="0.3"/>
    <row r="720" ht="8.6999999999999993" customHeight="1" x14ac:dyDescent="0.3"/>
    <row r="721" ht="8.6999999999999993" customHeight="1" x14ac:dyDescent="0.3"/>
    <row r="722" ht="8.6999999999999993" customHeight="1" x14ac:dyDescent="0.3"/>
    <row r="723" ht="8.6999999999999993" customHeight="1" x14ac:dyDescent="0.3"/>
    <row r="724" ht="8.6999999999999993" customHeight="1" x14ac:dyDescent="0.3"/>
    <row r="725" ht="8.6999999999999993" customHeight="1" x14ac:dyDescent="0.3"/>
    <row r="726" ht="8.6999999999999993" customHeight="1" x14ac:dyDescent="0.3"/>
    <row r="727" ht="8.6999999999999993" customHeight="1" x14ac:dyDescent="0.3"/>
    <row r="728" ht="8.6999999999999993" customHeight="1" x14ac:dyDescent="0.3"/>
    <row r="729" ht="8.6999999999999993" customHeight="1" x14ac:dyDescent="0.3"/>
    <row r="730" ht="8.6999999999999993" customHeight="1" x14ac:dyDescent="0.3"/>
    <row r="731" ht="8.6999999999999993" customHeight="1" x14ac:dyDescent="0.3"/>
    <row r="732" ht="8.6999999999999993" customHeight="1" x14ac:dyDescent="0.3"/>
    <row r="733" ht="8.6999999999999993" customHeight="1" x14ac:dyDescent="0.3"/>
    <row r="734" ht="8.6999999999999993" customHeight="1" x14ac:dyDescent="0.3"/>
    <row r="735" ht="8.6999999999999993" customHeight="1" x14ac:dyDescent="0.3"/>
    <row r="736" ht="8.6999999999999993" customHeight="1" x14ac:dyDescent="0.3"/>
    <row r="737" ht="8.6999999999999993" customHeight="1" x14ac:dyDescent="0.3"/>
    <row r="738" ht="8.6999999999999993" customHeight="1" x14ac:dyDescent="0.3"/>
    <row r="739" ht="8.6999999999999993" customHeight="1" x14ac:dyDescent="0.3"/>
    <row r="740" ht="8.6999999999999993" customHeight="1" x14ac:dyDescent="0.3"/>
    <row r="741" ht="8.6999999999999993" customHeight="1" x14ac:dyDescent="0.3"/>
    <row r="742" ht="8.6999999999999993" customHeight="1" x14ac:dyDescent="0.3"/>
    <row r="743" ht="8.6999999999999993" customHeight="1" x14ac:dyDescent="0.3"/>
    <row r="744" ht="8.6999999999999993" customHeight="1" x14ac:dyDescent="0.3"/>
    <row r="745" ht="8.6999999999999993" customHeight="1" x14ac:dyDescent="0.3"/>
    <row r="746" ht="8.6999999999999993" customHeight="1" x14ac:dyDescent="0.3"/>
    <row r="747" ht="8.6999999999999993" customHeight="1" x14ac:dyDescent="0.3"/>
    <row r="748" ht="8.6999999999999993" customHeight="1" x14ac:dyDescent="0.3"/>
    <row r="749" ht="8.6999999999999993" customHeight="1" x14ac:dyDescent="0.3"/>
    <row r="750" ht="8.6999999999999993" customHeight="1" x14ac:dyDescent="0.3"/>
    <row r="751" ht="8.6999999999999993" customHeight="1" x14ac:dyDescent="0.3"/>
    <row r="752" ht="8.6999999999999993" customHeight="1" x14ac:dyDescent="0.3"/>
    <row r="753" ht="8.6999999999999993" customHeight="1" x14ac:dyDescent="0.3"/>
    <row r="754" ht="8.6999999999999993" customHeight="1" x14ac:dyDescent="0.3"/>
    <row r="755" ht="8.6999999999999993" customHeight="1" x14ac:dyDescent="0.3"/>
    <row r="756" ht="8.6999999999999993" customHeight="1" x14ac:dyDescent="0.3"/>
    <row r="757" ht="8.6999999999999993" customHeight="1" x14ac:dyDescent="0.3"/>
    <row r="758" ht="8.6999999999999993" customHeight="1" x14ac:dyDescent="0.3"/>
    <row r="759" ht="8.6999999999999993" customHeight="1" x14ac:dyDescent="0.3"/>
    <row r="760" ht="8.6999999999999993" customHeight="1" x14ac:dyDescent="0.3"/>
    <row r="761" ht="8.6999999999999993" customHeight="1" x14ac:dyDescent="0.3"/>
    <row r="762" ht="8.6999999999999993" customHeight="1" x14ac:dyDescent="0.3"/>
    <row r="763" ht="8.6999999999999993" customHeight="1" x14ac:dyDescent="0.3"/>
    <row r="764" ht="8.6999999999999993" customHeight="1" x14ac:dyDescent="0.3"/>
    <row r="765" ht="8.6999999999999993" customHeight="1" x14ac:dyDescent="0.3"/>
    <row r="766" ht="8.6999999999999993" customHeight="1" x14ac:dyDescent="0.3"/>
    <row r="767" ht="8.6999999999999993" customHeight="1" x14ac:dyDescent="0.3"/>
    <row r="768" ht="8.6999999999999993" customHeight="1" x14ac:dyDescent="0.3"/>
    <row r="769" ht="8.6999999999999993" customHeight="1" x14ac:dyDescent="0.3"/>
    <row r="770" ht="8.6999999999999993" customHeight="1" x14ac:dyDescent="0.3"/>
    <row r="771" ht="8.6999999999999993" customHeight="1" x14ac:dyDescent="0.3"/>
    <row r="772" ht="8.6999999999999993" customHeight="1" x14ac:dyDescent="0.3"/>
    <row r="773" ht="8.6999999999999993" customHeight="1" x14ac:dyDescent="0.3"/>
    <row r="774" ht="8.6999999999999993" customHeight="1" x14ac:dyDescent="0.3"/>
    <row r="775" ht="8.6999999999999993" customHeight="1" x14ac:dyDescent="0.3"/>
    <row r="776" ht="8.6999999999999993" customHeight="1" x14ac:dyDescent="0.3"/>
    <row r="777" ht="8.6999999999999993" customHeight="1" x14ac:dyDescent="0.3"/>
    <row r="778" ht="8.6999999999999993" customHeight="1" x14ac:dyDescent="0.3"/>
    <row r="779" ht="8.6999999999999993" customHeight="1" x14ac:dyDescent="0.3"/>
    <row r="780" ht="8.6999999999999993" customHeight="1" x14ac:dyDescent="0.3"/>
    <row r="781" ht="8.6999999999999993" customHeight="1" x14ac:dyDescent="0.3"/>
    <row r="782" ht="8.6999999999999993" customHeight="1" x14ac:dyDescent="0.3"/>
    <row r="783" ht="8.6999999999999993" customHeight="1" x14ac:dyDescent="0.3"/>
    <row r="784" ht="8.6999999999999993" customHeight="1" x14ac:dyDescent="0.3"/>
    <row r="785" ht="8.6999999999999993" customHeight="1" x14ac:dyDescent="0.3"/>
    <row r="786" ht="8.6999999999999993" customHeight="1" x14ac:dyDescent="0.3"/>
    <row r="787" ht="8.6999999999999993" customHeight="1" x14ac:dyDescent="0.3"/>
    <row r="788" ht="8.6999999999999993" customHeight="1" x14ac:dyDescent="0.3"/>
    <row r="789" ht="8.6999999999999993" customHeight="1" x14ac:dyDescent="0.3"/>
    <row r="790" ht="8.6999999999999993" customHeight="1" x14ac:dyDescent="0.3"/>
    <row r="791" ht="8.6999999999999993" customHeight="1" x14ac:dyDescent="0.3"/>
    <row r="792" ht="8.6999999999999993" customHeight="1" x14ac:dyDescent="0.3"/>
    <row r="793" ht="8.6999999999999993" customHeight="1" x14ac:dyDescent="0.3"/>
    <row r="794" ht="8.6999999999999993" customHeight="1" x14ac:dyDescent="0.3"/>
    <row r="795" ht="8.6999999999999993" customHeight="1" x14ac:dyDescent="0.3"/>
    <row r="796" ht="8.6999999999999993" customHeight="1" x14ac:dyDescent="0.3"/>
    <row r="797" ht="8.6999999999999993" customHeight="1" x14ac:dyDescent="0.3"/>
    <row r="798" ht="8.6999999999999993" customHeight="1" x14ac:dyDescent="0.3"/>
    <row r="799" ht="8.6999999999999993" customHeight="1" x14ac:dyDescent="0.3"/>
    <row r="800" ht="8.6999999999999993" customHeight="1" x14ac:dyDescent="0.3"/>
    <row r="801" ht="8.6999999999999993" customHeight="1" x14ac:dyDescent="0.3"/>
    <row r="802" ht="8.6999999999999993" customHeight="1" x14ac:dyDescent="0.3"/>
    <row r="803" ht="8.6999999999999993" customHeight="1" x14ac:dyDescent="0.3"/>
    <row r="804" ht="8.6999999999999993" customHeight="1" x14ac:dyDescent="0.3"/>
    <row r="805" ht="8.6999999999999993" customHeight="1" x14ac:dyDescent="0.3"/>
    <row r="806" ht="8.6999999999999993" customHeight="1" x14ac:dyDescent="0.3"/>
    <row r="807" ht="8.6999999999999993" customHeight="1" x14ac:dyDescent="0.3"/>
    <row r="808" ht="8.6999999999999993" customHeight="1" x14ac:dyDescent="0.3"/>
    <row r="809" ht="8.6999999999999993" customHeight="1" x14ac:dyDescent="0.3"/>
    <row r="810" ht="8.6999999999999993" customHeight="1" x14ac:dyDescent="0.3"/>
    <row r="811" ht="8.6999999999999993" customHeight="1" x14ac:dyDescent="0.3"/>
    <row r="812" ht="8.6999999999999993" customHeight="1" x14ac:dyDescent="0.3"/>
    <row r="813" ht="8.6999999999999993" customHeight="1" x14ac:dyDescent="0.3"/>
    <row r="814" ht="8.6999999999999993" customHeight="1" x14ac:dyDescent="0.3"/>
    <row r="815" ht="8.6999999999999993" customHeight="1" x14ac:dyDescent="0.3"/>
    <row r="816" ht="8.6999999999999993" customHeight="1" x14ac:dyDescent="0.3"/>
    <row r="817" ht="8.6999999999999993" customHeight="1" x14ac:dyDescent="0.3"/>
    <row r="818" ht="8.6999999999999993" customHeight="1" x14ac:dyDescent="0.3"/>
    <row r="819" ht="8.6999999999999993" customHeight="1" x14ac:dyDescent="0.3"/>
    <row r="820" ht="8.6999999999999993" customHeight="1" x14ac:dyDescent="0.3"/>
    <row r="821" ht="8.6999999999999993" customHeight="1" x14ac:dyDescent="0.3"/>
    <row r="822" ht="8.6999999999999993" customHeight="1" x14ac:dyDescent="0.3"/>
    <row r="823" ht="8.6999999999999993" customHeight="1" x14ac:dyDescent="0.3"/>
    <row r="824" ht="8.6999999999999993" customHeight="1" x14ac:dyDescent="0.3"/>
    <row r="825" ht="8.6999999999999993" customHeight="1" x14ac:dyDescent="0.3"/>
    <row r="826" ht="8.6999999999999993" customHeight="1" x14ac:dyDescent="0.3"/>
    <row r="827" ht="8.6999999999999993" customHeight="1" x14ac:dyDescent="0.3"/>
    <row r="828" ht="8.6999999999999993" customHeight="1" x14ac:dyDescent="0.3"/>
    <row r="829" ht="8.6999999999999993" customHeight="1" x14ac:dyDescent="0.3"/>
    <row r="830" ht="8.6999999999999993" customHeight="1" x14ac:dyDescent="0.3"/>
    <row r="831" ht="8.6999999999999993" customHeight="1" x14ac:dyDescent="0.3"/>
    <row r="832" ht="8.6999999999999993" customHeight="1" x14ac:dyDescent="0.3"/>
    <row r="833" ht="8.6999999999999993" customHeight="1" x14ac:dyDescent="0.3"/>
    <row r="834" ht="8.6999999999999993" customHeight="1" x14ac:dyDescent="0.3"/>
    <row r="835" ht="8.6999999999999993" customHeight="1" x14ac:dyDescent="0.3"/>
    <row r="836" ht="8.6999999999999993" customHeight="1" x14ac:dyDescent="0.3"/>
    <row r="837" ht="8.6999999999999993" customHeight="1" x14ac:dyDescent="0.3"/>
    <row r="838" ht="8.6999999999999993" customHeight="1" x14ac:dyDescent="0.3"/>
    <row r="839" ht="8.6999999999999993" customHeight="1" x14ac:dyDescent="0.3"/>
    <row r="840" ht="8.6999999999999993" customHeight="1" x14ac:dyDescent="0.3"/>
    <row r="841" ht="8.6999999999999993" customHeight="1" x14ac:dyDescent="0.3"/>
    <row r="842" ht="8.6999999999999993" customHeight="1" x14ac:dyDescent="0.3"/>
    <row r="843" ht="8.6999999999999993" customHeight="1" x14ac:dyDescent="0.3"/>
    <row r="844" ht="8.6999999999999993" customHeight="1" x14ac:dyDescent="0.3"/>
    <row r="845" ht="8.6999999999999993" customHeight="1" x14ac:dyDescent="0.3"/>
    <row r="846" ht="8.6999999999999993" customHeight="1" x14ac:dyDescent="0.3"/>
    <row r="847" ht="8.6999999999999993" customHeight="1" x14ac:dyDescent="0.3"/>
    <row r="848" ht="8.6999999999999993" customHeight="1" x14ac:dyDescent="0.3"/>
    <row r="849" ht="8.6999999999999993" customHeight="1" x14ac:dyDescent="0.3"/>
    <row r="850" ht="8.6999999999999993" customHeight="1" x14ac:dyDescent="0.3"/>
    <row r="851" ht="8.6999999999999993" customHeight="1" x14ac:dyDescent="0.3"/>
    <row r="852" ht="8.6999999999999993" customHeight="1" x14ac:dyDescent="0.3"/>
    <row r="853" ht="8.6999999999999993" customHeight="1" x14ac:dyDescent="0.3"/>
    <row r="854" ht="8.6999999999999993" customHeight="1" x14ac:dyDescent="0.3"/>
    <row r="855" ht="8.6999999999999993" customHeight="1" x14ac:dyDescent="0.3"/>
    <row r="856" ht="8.6999999999999993" customHeight="1" x14ac:dyDescent="0.3"/>
    <row r="857" ht="8.6999999999999993" customHeight="1" x14ac:dyDescent="0.3"/>
    <row r="858" ht="8.6999999999999993" customHeight="1" x14ac:dyDescent="0.3"/>
    <row r="859" ht="8.6999999999999993" customHeight="1" x14ac:dyDescent="0.3"/>
    <row r="860" ht="8.6999999999999993" customHeight="1" x14ac:dyDescent="0.3"/>
    <row r="861" ht="8.6999999999999993" customHeight="1" x14ac:dyDescent="0.3"/>
    <row r="862" ht="8.6999999999999993" customHeight="1" x14ac:dyDescent="0.3"/>
    <row r="863" ht="8.6999999999999993" customHeight="1" x14ac:dyDescent="0.3"/>
    <row r="864" ht="8.6999999999999993" customHeight="1" x14ac:dyDescent="0.3"/>
    <row r="865" ht="8.6999999999999993" customHeight="1" x14ac:dyDescent="0.3"/>
    <row r="866" ht="8.6999999999999993" customHeight="1" x14ac:dyDescent="0.3"/>
    <row r="867" ht="8.6999999999999993" customHeight="1" x14ac:dyDescent="0.3"/>
    <row r="868" ht="8.6999999999999993" customHeight="1" x14ac:dyDescent="0.3"/>
    <row r="869" ht="8.6999999999999993" customHeight="1" x14ac:dyDescent="0.3"/>
    <row r="870" ht="8.6999999999999993" customHeight="1" x14ac:dyDescent="0.3"/>
    <row r="871" ht="8.6999999999999993" customHeight="1" x14ac:dyDescent="0.3"/>
    <row r="872" ht="8.6999999999999993" customHeight="1" x14ac:dyDescent="0.3"/>
    <row r="873" ht="8.6999999999999993" customHeight="1" x14ac:dyDescent="0.3"/>
    <row r="874" ht="8.6999999999999993" customHeight="1" x14ac:dyDescent="0.3"/>
    <row r="875" ht="8.6999999999999993" customHeight="1" x14ac:dyDescent="0.3"/>
    <row r="876" ht="8.6999999999999993" customHeight="1" x14ac:dyDescent="0.3"/>
    <row r="877" ht="8.6999999999999993" customHeight="1" x14ac:dyDescent="0.3"/>
    <row r="878" ht="8.6999999999999993" customHeight="1" x14ac:dyDescent="0.3"/>
    <row r="879" ht="8.6999999999999993" customHeight="1" x14ac:dyDescent="0.3"/>
    <row r="880" ht="8.6999999999999993" customHeight="1" x14ac:dyDescent="0.3"/>
    <row r="881" ht="8.6999999999999993" customHeight="1" x14ac:dyDescent="0.3"/>
    <row r="882" ht="8.6999999999999993" customHeight="1" x14ac:dyDescent="0.3"/>
    <row r="883" ht="8.6999999999999993" customHeight="1" x14ac:dyDescent="0.3"/>
    <row r="884" ht="8.6999999999999993" customHeight="1" x14ac:dyDescent="0.3"/>
    <row r="885" ht="8.6999999999999993" customHeight="1" x14ac:dyDescent="0.3"/>
    <row r="886" ht="8.6999999999999993" customHeight="1" x14ac:dyDescent="0.3"/>
    <row r="887" ht="8.6999999999999993" customHeight="1" x14ac:dyDescent="0.3"/>
    <row r="888" ht="8.6999999999999993" customHeight="1" x14ac:dyDescent="0.3"/>
    <row r="889" ht="8.6999999999999993" customHeight="1" x14ac:dyDescent="0.3"/>
    <row r="890" ht="8.6999999999999993" customHeight="1" x14ac:dyDescent="0.3"/>
    <row r="891" ht="8.6999999999999993" customHeight="1" x14ac:dyDescent="0.3"/>
    <row r="892" ht="8.6999999999999993" customHeight="1" x14ac:dyDescent="0.3"/>
    <row r="893" ht="8.6999999999999993" customHeight="1" x14ac:dyDescent="0.3"/>
    <row r="894" ht="8.6999999999999993" customHeight="1" x14ac:dyDescent="0.3"/>
    <row r="895" ht="8.6999999999999993" customHeight="1" x14ac:dyDescent="0.3"/>
    <row r="896" ht="8.6999999999999993" customHeight="1" x14ac:dyDescent="0.3"/>
    <row r="897" ht="8.6999999999999993" customHeight="1" x14ac:dyDescent="0.3"/>
    <row r="898" ht="8.6999999999999993" customHeight="1" x14ac:dyDescent="0.3"/>
    <row r="899" ht="8.6999999999999993" customHeight="1" x14ac:dyDescent="0.3"/>
    <row r="900" ht="8.6999999999999993" customHeight="1" x14ac:dyDescent="0.3"/>
    <row r="901" ht="8.6999999999999993" customHeight="1" x14ac:dyDescent="0.3"/>
    <row r="902" ht="8.6999999999999993" customHeight="1" x14ac:dyDescent="0.3"/>
    <row r="903" ht="8.6999999999999993" customHeight="1" x14ac:dyDescent="0.3"/>
    <row r="904" ht="8.6999999999999993" customHeight="1" x14ac:dyDescent="0.3"/>
    <row r="905" ht="8.6999999999999993" customHeight="1" x14ac:dyDescent="0.3"/>
    <row r="906" ht="8.6999999999999993" customHeight="1" x14ac:dyDescent="0.3"/>
    <row r="907" ht="8.6999999999999993" customHeight="1" x14ac:dyDescent="0.3"/>
    <row r="908" ht="8.6999999999999993" customHeight="1" x14ac:dyDescent="0.3"/>
    <row r="909" ht="8.6999999999999993" customHeight="1" x14ac:dyDescent="0.3"/>
    <row r="910" ht="8.6999999999999993" customHeight="1" x14ac:dyDescent="0.3"/>
    <row r="911" ht="8.6999999999999993" customHeight="1" x14ac:dyDescent="0.3"/>
    <row r="912" ht="8.6999999999999993" customHeight="1" x14ac:dyDescent="0.3"/>
    <row r="913" ht="8.6999999999999993" customHeight="1" x14ac:dyDescent="0.3"/>
    <row r="914" ht="8.6999999999999993" customHeight="1" x14ac:dyDescent="0.3"/>
    <row r="915" ht="8.6999999999999993" customHeight="1" x14ac:dyDescent="0.3"/>
    <row r="916" ht="8.6999999999999993" customHeight="1" x14ac:dyDescent="0.3"/>
    <row r="917" ht="8.6999999999999993" customHeight="1" x14ac:dyDescent="0.3"/>
    <row r="918" ht="8.6999999999999993" customHeight="1" x14ac:dyDescent="0.3"/>
    <row r="919" ht="8.6999999999999993" customHeight="1" x14ac:dyDescent="0.3"/>
    <row r="920" ht="8.6999999999999993" customHeight="1" x14ac:dyDescent="0.3"/>
    <row r="921" ht="8.6999999999999993" customHeight="1" x14ac:dyDescent="0.3"/>
    <row r="922" ht="8.6999999999999993" customHeight="1" x14ac:dyDescent="0.3"/>
    <row r="923" ht="8.6999999999999993" customHeight="1" x14ac:dyDescent="0.3"/>
    <row r="924" ht="8.6999999999999993" customHeight="1" x14ac:dyDescent="0.3"/>
    <row r="925" ht="8.6999999999999993" customHeight="1" x14ac:dyDescent="0.3"/>
    <row r="926" ht="8.6999999999999993" customHeight="1" x14ac:dyDescent="0.3"/>
    <row r="927" ht="8.6999999999999993" customHeight="1" x14ac:dyDescent="0.3"/>
    <row r="928" ht="8.6999999999999993" customHeight="1" x14ac:dyDescent="0.3"/>
    <row r="929" ht="8.6999999999999993" customHeight="1" x14ac:dyDescent="0.3"/>
    <row r="930" ht="8.6999999999999993" customHeight="1" x14ac:dyDescent="0.3"/>
    <row r="931" ht="8.6999999999999993" customHeight="1" x14ac:dyDescent="0.3"/>
    <row r="932" ht="8.6999999999999993" customHeight="1" x14ac:dyDescent="0.3"/>
    <row r="933" ht="8.6999999999999993" customHeight="1" x14ac:dyDescent="0.3"/>
    <row r="934" ht="8.6999999999999993" customHeight="1" x14ac:dyDescent="0.3"/>
    <row r="935" ht="8.6999999999999993" customHeight="1" x14ac:dyDescent="0.3"/>
    <row r="936" ht="8.6999999999999993" customHeight="1" x14ac:dyDescent="0.3"/>
    <row r="937" ht="8.6999999999999993" customHeight="1" x14ac:dyDescent="0.3"/>
    <row r="938" ht="8.6999999999999993" customHeight="1" x14ac:dyDescent="0.3"/>
    <row r="939" ht="8.6999999999999993" customHeight="1" x14ac:dyDescent="0.3"/>
    <row r="940" ht="8.6999999999999993" customHeight="1" x14ac:dyDescent="0.3"/>
    <row r="941" ht="8.6999999999999993" customHeight="1" x14ac:dyDescent="0.3"/>
    <row r="942" ht="8.6999999999999993" customHeight="1" x14ac:dyDescent="0.3"/>
    <row r="943" ht="8.6999999999999993" customHeight="1" x14ac:dyDescent="0.3"/>
    <row r="944" ht="8.6999999999999993" customHeight="1" x14ac:dyDescent="0.3"/>
    <row r="945" ht="8.6999999999999993" customHeight="1" x14ac:dyDescent="0.3"/>
    <row r="946" ht="8.6999999999999993" customHeight="1" x14ac:dyDescent="0.3"/>
    <row r="947" ht="8.6999999999999993" customHeight="1" x14ac:dyDescent="0.3"/>
    <row r="948" ht="8.6999999999999993" customHeight="1" x14ac:dyDescent="0.3"/>
    <row r="949" ht="8.6999999999999993" customHeight="1" x14ac:dyDescent="0.3"/>
    <row r="950" ht="8.6999999999999993" customHeight="1" x14ac:dyDescent="0.3"/>
    <row r="951" ht="8.6999999999999993" customHeight="1" x14ac:dyDescent="0.3"/>
    <row r="952" ht="8.6999999999999993" customHeight="1" x14ac:dyDescent="0.3"/>
    <row r="953" ht="8.6999999999999993" customHeight="1" x14ac:dyDescent="0.3"/>
    <row r="954" ht="8.6999999999999993" customHeight="1" x14ac:dyDescent="0.3"/>
    <row r="955" ht="8.6999999999999993" customHeight="1" x14ac:dyDescent="0.3"/>
    <row r="956" ht="8.6999999999999993" customHeight="1" x14ac:dyDescent="0.3"/>
    <row r="957" ht="8.6999999999999993" customHeight="1" x14ac:dyDescent="0.3"/>
    <row r="958" ht="8.6999999999999993" customHeight="1" x14ac:dyDescent="0.3"/>
    <row r="959" ht="8.6999999999999993" customHeight="1" x14ac:dyDescent="0.3"/>
    <row r="960" ht="8.6999999999999993" customHeight="1" x14ac:dyDescent="0.3"/>
    <row r="961" ht="8.6999999999999993" customHeight="1" x14ac:dyDescent="0.3"/>
    <row r="962" ht="8.6999999999999993" customHeight="1" x14ac:dyDescent="0.3"/>
    <row r="963" ht="8.6999999999999993" customHeight="1" x14ac:dyDescent="0.3"/>
    <row r="964" ht="8.6999999999999993" customHeight="1" x14ac:dyDescent="0.3"/>
    <row r="965" ht="8.6999999999999993" customHeight="1" x14ac:dyDescent="0.3"/>
    <row r="966" ht="8.6999999999999993" customHeight="1" x14ac:dyDescent="0.3"/>
    <row r="967" ht="8.6999999999999993" customHeight="1" x14ac:dyDescent="0.3"/>
    <row r="968" ht="8.6999999999999993" customHeight="1" x14ac:dyDescent="0.3"/>
    <row r="969" ht="8.6999999999999993" customHeight="1" x14ac:dyDescent="0.3"/>
    <row r="970" ht="8.6999999999999993" customHeight="1" x14ac:dyDescent="0.3"/>
    <row r="971" ht="8.6999999999999993" customHeight="1" x14ac:dyDescent="0.3"/>
    <row r="972" ht="8.6999999999999993" customHeight="1" x14ac:dyDescent="0.3"/>
    <row r="973" ht="8.6999999999999993" customHeight="1" x14ac:dyDescent="0.3"/>
    <row r="974" ht="8.6999999999999993" customHeight="1" x14ac:dyDescent="0.3"/>
  </sheetData>
  <mergeCells count="13">
    <mergeCell ref="E12:BM12"/>
    <mergeCell ref="B2:D2"/>
    <mergeCell ref="B4:C4"/>
    <mergeCell ref="B6:M8"/>
    <mergeCell ref="D4:I4"/>
    <mergeCell ref="B12:D12"/>
    <mergeCell ref="B72:C72"/>
    <mergeCell ref="C81:M81"/>
    <mergeCell ref="C82:M82"/>
    <mergeCell ref="C83:M83"/>
    <mergeCell ref="E30:BM30"/>
    <mergeCell ref="B30:D30"/>
    <mergeCell ref="C59:K59"/>
  </mergeCells>
  <conditionalFormatting sqref="E13:BL13">
    <cfRule type="expression" dxfId="0" priority="1">
      <formula>COLUMN()-COLUMN($E$13)+1&gt;VALUE(LEFT($C$11,2))</formula>
    </cfRule>
  </conditionalFormatting>
  <pageMargins left="0.19685039370078741" right="0.11811023622047245" top="0.15748031496062992" bottom="0.15748031496062992" header="0.11811023622047245" footer="0.11811023622047245"/>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93"/>
  <sheetViews>
    <sheetView workbookViewId="0">
      <selection activeCell="B17" sqref="B17"/>
    </sheetView>
  </sheetViews>
  <sheetFormatPr defaultColWidth="4.3984375" defaultRowHeight="15.6" x14ac:dyDescent="0.3"/>
  <cols>
    <col min="1" max="1" width="4.3984375" style="359"/>
    <col min="2" max="2" width="152.5" style="368" customWidth="1"/>
    <col min="3" max="16384" width="4.3984375" style="359"/>
  </cols>
  <sheetData>
    <row r="1" spans="2:2" x14ac:dyDescent="0.3">
      <c r="B1" s="175" t="s">
        <v>228</v>
      </c>
    </row>
    <row r="2" spans="2:2" x14ac:dyDescent="0.3">
      <c r="B2" s="175" t="s">
        <v>229</v>
      </c>
    </row>
    <row r="3" spans="2:2" x14ac:dyDescent="0.3">
      <c r="B3" s="360" t="s">
        <v>230</v>
      </c>
    </row>
    <row r="4" spans="2:2" x14ac:dyDescent="0.3">
      <c r="B4" s="360" t="s">
        <v>231</v>
      </c>
    </row>
    <row r="5" spans="2:2" x14ac:dyDescent="0.3">
      <c r="B5" s="175" t="s">
        <v>232</v>
      </c>
    </row>
    <row r="6" spans="2:2" x14ac:dyDescent="0.3">
      <c r="B6" s="359"/>
    </row>
    <row r="7" spans="2:2" x14ac:dyDescent="0.3">
      <c r="B7" s="368" t="s">
        <v>233</v>
      </c>
    </row>
    <row r="8" spans="2:2" x14ac:dyDescent="0.3">
      <c r="B8" s="360"/>
    </row>
    <row r="9" spans="2:2" x14ac:dyDescent="0.3">
      <c r="B9" s="360" t="s">
        <v>234</v>
      </c>
    </row>
    <row r="10" spans="2:2" x14ac:dyDescent="0.3">
      <c r="B10" s="360" t="s">
        <v>235</v>
      </c>
    </row>
    <row r="11" spans="2:2" x14ac:dyDescent="0.3">
      <c r="B11" s="360" t="s">
        <v>236</v>
      </c>
    </row>
    <row r="12" spans="2:2" x14ac:dyDescent="0.3">
      <c r="B12" s="360" t="s">
        <v>237</v>
      </c>
    </row>
    <row r="13" spans="2:2" x14ac:dyDescent="0.3">
      <c r="B13" s="360"/>
    </row>
    <row r="14" spans="2:2" ht="31.2" x14ac:dyDescent="0.3">
      <c r="B14" s="360" t="s">
        <v>238</v>
      </c>
    </row>
    <row r="15" spans="2:2" x14ac:dyDescent="0.3">
      <c r="B15" s="359"/>
    </row>
    <row r="16" spans="2:2" ht="31.2" x14ac:dyDescent="0.3">
      <c r="B16" s="368" t="s">
        <v>239</v>
      </c>
    </row>
    <row r="17" spans="2:2" x14ac:dyDescent="0.3">
      <c r="B17" s="360"/>
    </row>
    <row r="18" spans="2:2" x14ac:dyDescent="0.3">
      <c r="B18" s="175" t="s">
        <v>240</v>
      </c>
    </row>
    <row r="19" spans="2:2" x14ac:dyDescent="0.3">
      <c r="B19" s="360"/>
    </row>
    <row r="20" spans="2:2" x14ac:dyDescent="0.3">
      <c r="B20" s="360" t="s">
        <v>241</v>
      </c>
    </row>
    <row r="21" spans="2:2" x14ac:dyDescent="0.3">
      <c r="B21" s="360"/>
    </row>
    <row r="22" spans="2:2" x14ac:dyDescent="0.3">
      <c r="B22" s="360" t="s">
        <v>242</v>
      </c>
    </row>
    <row r="23" spans="2:2" x14ac:dyDescent="0.3">
      <c r="B23" s="360"/>
    </row>
    <row r="24" spans="2:2" x14ac:dyDescent="0.3">
      <c r="B24" s="175" t="s">
        <v>243</v>
      </c>
    </row>
    <row r="25" spans="2:2" x14ac:dyDescent="0.3">
      <c r="B25" s="360"/>
    </row>
    <row r="26" spans="2:2" x14ac:dyDescent="0.3">
      <c r="B26" s="360" t="s">
        <v>244</v>
      </c>
    </row>
    <row r="27" spans="2:2" x14ac:dyDescent="0.3">
      <c r="B27" s="360"/>
    </row>
    <row r="28" spans="2:2" x14ac:dyDescent="0.3">
      <c r="B28" s="360" t="s">
        <v>245</v>
      </c>
    </row>
    <row r="29" spans="2:2" x14ac:dyDescent="0.3">
      <c r="B29" s="360" t="s">
        <v>246</v>
      </c>
    </row>
    <row r="30" spans="2:2" x14ac:dyDescent="0.3">
      <c r="B30" s="360" t="s">
        <v>247</v>
      </c>
    </row>
    <row r="31" spans="2:2" x14ac:dyDescent="0.3">
      <c r="B31" s="360" t="s">
        <v>248</v>
      </c>
    </row>
    <row r="32" spans="2:2" x14ac:dyDescent="0.3">
      <c r="B32" s="360" t="s">
        <v>249</v>
      </c>
    </row>
    <row r="33" spans="2:2" x14ac:dyDescent="0.3">
      <c r="B33" s="360" t="s">
        <v>250</v>
      </c>
    </row>
    <row r="34" spans="2:2" x14ac:dyDescent="0.3">
      <c r="B34" s="360"/>
    </row>
    <row r="35" spans="2:2" x14ac:dyDescent="0.3">
      <c r="B35" s="360" t="s">
        <v>251</v>
      </c>
    </row>
    <row r="36" spans="2:2" ht="31.2" x14ac:dyDescent="0.3">
      <c r="B36" s="360" t="s">
        <v>252</v>
      </c>
    </row>
    <row r="37" spans="2:2" x14ac:dyDescent="0.3">
      <c r="B37" s="360" t="s">
        <v>253</v>
      </c>
    </row>
    <row r="38" spans="2:2" x14ac:dyDescent="0.3">
      <c r="B38" s="360"/>
    </row>
    <row r="39" spans="2:2" x14ac:dyDescent="0.3">
      <c r="B39" s="360" t="s">
        <v>254</v>
      </c>
    </row>
    <row r="40" spans="2:2" x14ac:dyDescent="0.3">
      <c r="B40" s="360"/>
    </row>
    <row r="41" spans="2:2" x14ac:dyDescent="0.3">
      <c r="B41" s="360" t="s">
        <v>255</v>
      </c>
    </row>
    <row r="42" spans="2:2" x14ac:dyDescent="0.3">
      <c r="B42" s="360"/>
    </row>
    <row r="43" spans="2:2" x14ac:dyDescent="0.3">
      <c r="B43" s="360" t="s">
        <v>256</v>
      </c>
    </row>
    <row r="44" spans="2:2" x14ac:dyDescent="0.3">
      <c r="B44" s="360"/>
    </row>
    <row r="45" spans="2:2" x14ac:dyDescent="0.3">
      <c r="B45" s="175" t="s">
        <v>257</v>
      </c>
    </row>
    <row r="46" spans="2:2" x14ac:dyDescent="0.3">
      <c r="B46" s="360"/>
    </row>
    <row r="47" spans="2:2" ht="31.2" x14ac:dyDescent="0.3">
      <c r="B47" s="360" t="s">
        <v>258</v>
      </c>
    </row>
    <row r="48" spans="2:2" x14ac:dyDescent="0.3">
      <c r="B48" s="360"/>
    </row>
    <row r="49" spans="2:2" x14ac:dyDescent="0.3">
      <c r="B49" s="175" t="s">
        <v>259</v>
      </c>
    </row>
    <row r="50" spans="2:2" x14ac:dyDescent="0.3">
      <c r="B50" s="360"/>
    </row>
    <row r="51" spans="2:2" x14ac:dyDescent="0.3">
      <c r="B51" s="360" t="s">
        <v>260</v>
      </c>
    </row>
    <row r="52" spans="2:2" ht="31.2" x14ac:dyDescent="0.3">
      <c r="B52" s="360" t="s">
        <v>261</v>
      </c>
    </row>
    <row r="53" spans="2:2" x14ac:dyDescent="0.3">
      <c r="B53" s="360" t="s">
        <v>262</v>
      </c>
    </row>
    <row r="54" spans="2:2" x14ac:dyDescent="0.3">
      <c r="B54" s="360" t="s">
        <v>263</v>
      </c>
    </row>
    <row r="55" spans="2:2" x14ac:dyDescent="0.3">
      <c r="B55" s="360" t="s">
        <v>264</v>
      </c>
    </row>
    <row r="56" spans="2:2" x14ac:dyDescent="0.3">
      <c r="B56" s="360" t="s">
        <v>265</v>
      </c>
    </row>
    <row r="57" spans="2:2" x14ac:dyDescent="0.3">
      <c r="B57" s="360" t="s">
        <v>266</v>
      </c>
    </row>
    <row r="58" spans="2:2" x14ac:dyDescent="0.3">
      <c r="B58" s="360" t="s">
        <v>267</v>
      </c>
    </row>
    <row r="59" spans="2:2" x14ac:dyDescent="0.3">
      <c r="B59" s="360" t="s">
        <v>268</v>
      </c>
    </row>
    <row r="60" spans="2:2" x14ac:dyDescent="0.3">
      <c r="B60" s="360" t="s">
        <v>269</v>
      </c>
    </row>
    <row r="61" spans="2:2" x14ac:dyDescent="0.3">
      <c r="B61" s="360" t="s">
        <v>270</v>
      </c>
    </row>
    <row r="62" spans="2:2" x14ac:dyDescent="0.3">
      <c r="B62" s="360" t="s">
        <v>271</v>
      </c>
    </row>
    <row r="63" spans="2:2" x14ac:dyDescent="0.3">
      <c r="B63" s="360" t="s">
        <v>272</v>
      </c>
    </row>
    <row r="64" spans="2:2" x14ac:dyDescent="0.3">
      <c r="B64" s="360" t="s">
        <v>273</v>
      </c>
    </row>
    <row r="65" spans="2:2" x14ac:dyDescent="0.3">
      <c r="B65" s="360"/>
    </row>
    <row r="66" spans="2:2" x14ac:dyDescent="0.3">
      <c r="B66" s="175" t="s">
        <v>274</v>
      </c>
    </row>
    <row r="67" spans="2:2" x14ac:dyDescent="0.3">
      <c r="B67" s="360"/>
    </row>
    <row r="68" spans="2:2" x14ac:dyDescent="0.3">
      <c r="B68" s="360" t="s">
        <v>275</v>
      </c>
    </row>
    <row r="69" spans="2:2" x14ac:dyDescent="0.3">
      <c r="B69" s="360" t="s">
        <v>276</v>
      </c>
    </row>
    <row r="70" spans="2:2" x14ac:dyDescent="0.3">
      <c r="B70" s="360" t="s">
        <v>277</v>
      </c>
    </row>
    <row r="71" spans="2:2" x14ac:dyDescent="0.3">
      <c r="B71" s="360"/>
    </row>
    <row r="72" spans="2:2" x14ac:dyDescent="0.3">
      <c r="B72" s="175" t="s">
        <v>278</v>
      </c>
    </row>
    <row r="73" spans="2:2" x14ac:dyDescent="0.3">
      <c r="B73" s="360"/>
    </row>
    <row r="74" spans="2:2" x14ac:dyDescent="0.3">
      <c r="B74" s="360" t="s">
        <v>279</v>
      </c>
    </row>
    <row r="75" spans="2:2" x14ac:dyDescent="0.3">
      <c r="B75" s="360"/>
    </row>
    <row r="76" spans="2:2" x14ac:dyDescent="0.3">
      <c r="B76" s="360" t="s">
        <v>280</v>
      </c>
    </row>
    <row r="77" spans="2:2" x14ac:dyDescent="0.3">
      <c r="B77" s="360"/>
    </row>
    <row r="78" spans="2:2" x14ac:dyDescent="0.3">
      <c r="B78" s="360" t="s">
        <v>281</v>
      </c>
    </row>
    <row r="79" spans="2:2" x14ac:dyDescent="0.3">
      <c r="B79" s="360"/>
    </row>
    <row r="80" spans="2:2" ht="31.2" x14ac:dyDescent="0.3">
      <c r="B80" s="360" t="s">
        <v>282</v>
      </c>
    </row>
    <row r="81" spans="2:2" x14ac:dyDescent="0.3">
      <c r="B81" s="360"/>
    </row>
    <row r="82" spans="2:2" ht="31.2" x14ac:dyDescent="0.3">
      <c r="B82" s="360" t="s">
        <v>283</v>
      </c>
    </row>
    <row r="83" spans="2:2" x14ac:dyDescent="0.3">
      <c r="B83" s="360"/>
    </row>
    <row r="84" spans="2:2" ht="31.2" x14ac:dyDescent="0.3">
      <c r="B84" s="360" t="s">
        <v>284</v>
      </c>
    </row>
    <row r="85" spans="2:2" x14ac:dyDescent="0.3">
      <c r="B85" s="360"/>
    </row>
    <row r="86" spans="2:2" x14ac:dyDescent="0.3">
      <c r="B86" s="175" t="s">
        <v>285</v>
      </c>
    </row>
    <row r="87" spans="2:2" x14ac:dyDescent="0.3">
      <c r="B87" s="360"/>
    </row>
    <row r="88" spans="2:2" x14ac:dyDescent="0.3">
      <c r="B88" s="360" t="s">
        <v>286</v>
      </c>
    </row>
    <row r="89" spans="2:2" x14ac:dyDescent="0.3">
      <c r="B89" s="360"/>
    </row>
    <row r="90" spans="2:2" x14ac:dyDescent="0.3">
      <c r="B90" s="175" t="s">
        <v>287</v>
      </c>
    </row>
    <row r="91" spans="2:2" x14ac:dyDescent="0.3">
      <c r="B91" s="360"/>
    </row>
    <row r="92" spans="2:2" ht="31.2" x14ac:dyDescent="0.3">
      <c r="B92" s="360" t="s">
        <v>288</v>
      </c>
    </row>
    <row r="93" spans="2:2" x14ac:dyDescent="0.3">
      <c r="B93" s="360" t="s">
        <v>289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93"/>
  <sheetViews>
    <sheetView topLeftCell="A73" workbookViewId="0">
      <selection activeCell="A73" sqref="A1:XFD1048576"/>
    </sheetView>
  </sheetViews>
  <sheetFormatPr defaultRowHeight="15.6" x14ac:dyDescent="0.3"/>
  <cols>
    <col min="1" max="1" width="8.796875" style="359"/>
    <col min="2" max="2" width="135.3984375" style="360" customWidth="1"/>
    <col min="3" max="16384" width="8.796875" style="359"/>
  </cols>
  <sheetData>
    <row r="1" spans="2:2" x14ac:dyDescent="0.3">
      <c r="B1" s="175" t="s">
        <v>228</v>
      </c>
    </row>
    <row r="2" spans="2:2" x14ac:dyDescent="0.3">
      <c r="B2" s="175" t="s">
        <v>290</v>
      </c>
    </row>
    <row r="3" spans="2:2" x14ac:dyDescent="0.3">
      <c r="B3" s="360" t="s">
        <v>230</v>
      </c>
    </row>
    <row r="4" spans="2:2" x14ac:dyDescent="0.3">
      <c r="B4" s="359" t="s">
        <v>231</v>
      </c>
    </row>
    <row r="5" spans="2:2" x14ac:dyDescent="0.3">
      <c r="B5" s="175" t="s">
        <v>232</v>
      </c>
    </row>
    <row r="6" spans="2:2" x14ac:dyDescent="0.3">
      <c r="B6" s="359"/>
    </row>
    <row r="7" spans="2:2" x14ac:dyDescent="0.3">
      <c r="B7" s="360" t="s">
        <v>291</v>
      </c>
    </row>
    <row r="8" spans="2:2" x14ac:dyDescent="0.3">
      <c r="B8" s="360" t="s">
        <v>292</v>
      </c>
    </row>
    <row r="9" spans="2:2" x14ac:dyDescent="0.3">
      <c r="B9" s="360" t="s">
        <v>293</v>
      </c>
    </row>
    <row r="10" spans="2:2" x14ac:dyDescent="0.3">
      <c r="B10" s="360" t="s">
        <v>294</v>
      </c>
    </row>
    <row r="11" spans="2:2" x14ac:dyDescent="0.3">
      <c r="B11" s="359"/>
    </row>
    <row r="12" spans="2:2" x14ac:dyDescent="0.3">
      <c r="B12" s="360" t="s">
        <v>295</v>
      </c>
    </row>
    <row r="13" spans="2:2" x14ac:dyDescent="0.3">
      <c r="B13" s="360" t="s">
        <v>296</v>
      </c>
    </row>
    <row r="14" spans="2:2" x14ac:dyDescent="0.3">
      <c r="B14" s="360" t="s">
        <v>297</v>
      </c>
    </row>
    <row r="15" spans="2:2" x14ac:dyDescent="0.3">
      <c r="B15" s="359"/>
    </row>
    <row r="16" spans="2:2" x14ac:dyDescent="0.3">
      <c r="B16" s="175" t="s">
        <v>240</v>
      </c>
    </row>
    <row r="17" spans="2:2" x14ac:dyDescent="0.3">
      <c r="B17" s="359"/>
    </row>
    <row r="18" spans="2:2" x14ac:dyDescent="0.3">
      <c r="B18" s="360" t="s">
        <v>298</v>
      </c>
    </row>
    <row r="19" spans="2:2" x14ac:dyDescent="0.3">
      <c r="B19" s="359"/>
    </row>
    <row r="20" spans="2:2" x14ac:dyDescent="0.3">
      <c r="B20" s="360" t="s">
        <v>299</v>
      </c>
    </row>
    <row r="21" spans="2:2" x14ac:dyDescent="0.3">
      <c r="B21" s="359"/>
    </row>
    <row r="22" spans="2:2" x14ac:dyDescent="0.3">
      <c r="B22" s="360" t="s">
        <v>300</v>
      </c>
    </row>
    <row r="23" spans="2:2" x14ac:dyDescent="0.3">
      <c r="B23" s="359"/>
    </row>
    <row r="24" spans="2:2" x14ac:dyDescent="0.3">
      <c r="B24" s="175" t="s">
        <v>243</v>
      </c>
    </row>
    <row r="25" spans="2:2" x14ac:dyDescent="0.3">
      <c r="B25" s="359"/>
    </row>
    <row r="26" spans="2:2" x14ac:dyDescent="0.3">
      <c r="B26" s="360" t="s">
        <v>244</v>
      </c>
    </row>
    <row r="27" spans="2:2" x14ac:dyDescent="0.3">
      <c r="B27" s="359"/>
    </row>
    <row r="28" spans="2:2" x14ac:dyDescent="0.3">
      <c r="B28" s="360" t="s">
        <v>245</v>
      </c>
    </row>
    <row r="29" spans="2:2" x14ac:dyDescent="0.3">
      <c r="B29" s="360" t="s">
        <v>246</v>
      </c>
    </row>
    <row r="30" spans="2:2" x14ac:dyDescent="0.3">
      <c r="B30" s="360" t="s">
        <v>247</v>
      </c>
    </row>
    <row r="31" spans="2:2" x14ac:dyDescent="0.3">
      <c r="B31" s="360" t="s">
        <v>248</v>
      </c>
    </row>
    <row r="32" spans="2:2" x14ac:dyDescent="0.3">
      <c r="B32" s="360" t="s">
        <v>249</v>
      </c>
    </row>
    <row r="33" spans="2:2" x14ac:dyDescent="0.3">
      <c r="B33" s="360" t="s">
        <v>250</v>
      </c>
    </row>
    <row r="35" spans="2:2" x14ac:dyDescent="0.3">
      <c r="B35" s="359" t="s">
        <v>251</v>
      </c>
    </row>
    <row r="36" spans="2:2" ht="31.2" x14ac:dyDescent="0.3">
      <c r="B36" s="360" t="s">
        <v>252</v>
      </c>
    </row>
    <row r="37" spans="2:2" ht="31.2" x14ac:dyDescent="0.3">
      <c r="B37" s="360" t="s">
        <v>253</v>
      </c>
    </row>
    <row r="39" spans="2:2" x14ac:dyDescent="0.3">
      <c r="B39" s="359" t="s">
        <v>254</v>
      </c>
    </row>
    <row r="41" spans="2:2" x14ac:dyDescent="0.3">
      <c r="B41" s="359" t="s">
        <v>255</v>
      </c>
    </row>
    <row r="43" spans="2:2" x14ac:dyDescent="0.3">
      <c r="B43" s="359" t="s">
        <v>301</v>
      </c>
    </row>
    <row r="45" spans="2:2" x14ac:dyDescent="0.3">
      <c r="B45" s="361" t="s">
        <v>257</v>
      </c>
    </row>
    <row r="47" spans="2:2" x14ac:dyDescent="0.3">
      <c r="B47" s="359" t="s">
        <v>302</v>
      </c>
    </row>
    <row r="49" spans="2:2" x14ac:dyDescent="0.3">
      <c r="B49" s="361" t="s">
        <v>259</v>
      </c>
    </row>
    <row r="51" spans="2:2" x14ac:dyDescent="0.3">
      <c r="B51" s="359" t="s">
        <v>260</v>
      </c>
    </row>
    <row r="52" spans="2:2" ht="31.2" x14ac:dyDescent="0.3">
      <c r="B52" s="360" t="s">
        <v>261</v>
      </c>
    </row>
    <row r="53" spans="2:2" x14ac:dyDescent="0.3">
      <c r="B53" s="360" t="s">
        <v>262</v>
      </c>
    </row>
    <row r="54" spans="2:2" x14ac:dyDescent="0.3">
      <c r="B54" s="360" t="s">
        <v>263</v>
      </c>
    </row>
    <row r="55" spans="2:2" x14ac:dyDescent="0.3">
      <c r="B55" s="360" t="s">
        <v>264</v>
      </c>
    </row>
    <row r="56" spans="2:2" x14ac:dyDescent="0.3">
      <c r="B56" s="360" t="s">
        <v>265</v>
      </c>
    </row>
    <row r="57" spans="2:2" x14ac:dyDescent="0.3">
      <c r="B57" s="360" t="s">
        <v>266</v>
      </c>
    </row>
    <row r="58" spans="2:2" x14ac:dyDescent="0.3">
      <c r="B58" s="360" t="s">
        <v>267</v>
      </c>
    </row>
    <row r="59" spans="2:2" x14ac:dyDescent="0.3">
      <c r="B59" s="360" t="s">
        <v>268</v>
      </c>
    </row>
    <row r="60" spans="2:2" ht="31.2" x14ac:dyDescent="0.3">
      <c r="B60" s="360" t="s">
        <v>269</v>
      </c>
    </row>
    <row r="61" spans="2:2" x14ac:dyDescent="0.3">
      <c r="B61" s="360" t="s">
        <v>270</v>
      </c>
    </row>
    <row r="62" spans="2:2" x14ac:dyDescent="0.3">
      <c r="B62" s="360" t="s">
        <v>271</v>
      </c>
    </row>
    <row r="63" spans="2:2" x14ac:dyDescent="0.3">
      <c r="B63" s="360" t="s">
        <v>272</v>
      </c>
    </row>
    <row r="64" spans="2:2" x14ac:dyDescent="0.3">
      <c r="B64" s="360" t="s">
        <v>273</v>
      </c>
    </row>
    <row r="66" spans="2:2" x14ac:dyDescent="0.3">
      <c r="B66" s="361" t="s">
        <v>274</v>
      </c>
    </row>
    <row r="68" spans="2:2" x14ac:dyDescent="0.3">
      <c r="B68" s="359" t="s">
        <v>275</v>
      </c>
    </row>
    <row r="69" spans="2:2" x14ac:dyDescent="0.3">
      <c r="B69" s="360" t="s">
        <v>276</v>
      </c>
    </row>
    <row r="70" spans="2:2" x14ac:dyDescent="0.3">
      <c r="B70" s="360" t="s">
        <v>277</v>
      </c>
    </row>
    <row r="72" spans="2:2" x14ac:dyDescent="0.3">
      <c r="B72" s="175" t="s">
        <v>278</v>
      </c>
    </row>
    <row r="74" spans="2:2" x14ac:dyDescent="0.3">
      <c r="B74" s="360" t="s">
        <v>303</v>
      </c>
    </row>
    <row r="76" spans="2:2" x14ac:dyDescent="0.3">
      <c r="B76" s="359" t="s">
        <v>304</v>
      </c>
    </row>
    <row r="78" spans="2:2" x14ac:dyDescent="0.3">
      <c r="B78" s="359" t="s">
        <v>305</v>
      </c>
    </row>
    <row r="80" spans="2:2" x14ac:dyDescent="0.3">
      <c r="B80" s="359" t="s">
        <v>306</v>
      </c>
    </row>
    <row r="82" spans="2:2" x14ac:dyDescent="0.3">
      <c r="B82" s="359" t="s">
        <v>283</v>
      </c>
    </row>
    <row r="84" spans="2:2" x14ac:dyDescent="0.3">
      <c r="B84" s="359" t="s">
        <v>284</v>
      </c>
    </row>
    <row r="86" spans="2:2" x14ac:dyDescent="0.3">
      <c r="B86" s="361" t="s">
        <v>285</v>
      </c>
    </row>
    <row r="88" spans="2:2" x14ac:dyDescent="0.3">
      <c r="B88" s="359" t="s">
        <v>286</v>
      </c>
    </row>
    <row r="90" spans="2:2" x14ac:dyDescent="0.3">
      <c r="B90" s="361" t="s">
        <v>287</v>
      </c>
    </row>
    <row r="92" spans="2:2" ht="24.6" customHeight="1" x14ac:dyDescent="0.3">
      <c r="B92" s="359" t="s">
        <v>307</v>
      </c>
    </row>
    <row r="93" spans="2:2" ht="36" customHeight="1" x14ac:dyDescent="0.3">
      <c r="B93" s="360" t="s">
        <v>289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2"/>
  <sheetViews>
    <sheetView workbookViewId="0">
      <selection sqref="A1:XFD1048576"/>
    </sheetView>
  </sheetViews>
  <sheetFormatPr defaultRowHeight="15.6" x14ac:dyDescent="0.3"/>
  <cols>
    <col min="1" max="1" width="24" style="359" customWidth="1"/>
    <col min="2" max="2" width="34" style="359" customWidth="1"/>
    <col min="3" max="3" width="18" style="359" customWidth="1"/>
    <col min="4" max="4" width="76" style="359" customWidth="1"/>
    <col min="5" max="16384" width="8.796875" style="359"/>
  </cols>
  <sheetData>
    <row r="1" spans="1:4" ht="20.399999999999999" customHeight="1" x14ac:dyDescent="0.3">
      <c r="A1" s="362" t="s">
        <v>308</v>
      </c>
      <c r="B1" s="362"/>
      <c r="C1" s="362"/>
      <c r="D1" s="362"/>
    </row>
    <row r="2" spans="1:4" ht="28.8" customHeight="1" x14ac:dyDescent="0.3">
      <c r="A2" s="363" t="s">
        <v>309</v>
      </c>
      <c r="B2" s="363"/>
      <c r="C2" s="363"/>
      <c r="D2" s="363"/>
    </row>
    <row r="3" spans="1:4" ht="9.6" customHeight="1" x14ac:dyDescent="0.3">
      <c r="A3" s="364" t="s">
        <v>310</v>
      </c>
      <c r="B3" s="364"/>
      <c r="C3" s="364"/>
      <c r="D3" s="364"/>
    </row>
    <row r="5" spans="1:4" ht="31.2" x14ac:dyDescent="0.3">
      <c r="A5" s="365" t="s">
        <v>311</v>
      </c>
      <c r="B5" s="365" t="s">
        <v>312</v>
      </c>
      <c r="C5" s="365" t="s">
        <v>313</v>
      </c>
      <c r="D5" s="365" t="s">
        <v>18</v>
      </c>
    </row>
    <row r="6" spans="1:4" ht="31.2" x14ac:dyDescent="0.3">
      <c r="A6" s="366" t="s">
        <v>314</v>
      </c>
      <c r="B6" s="366" t="s">
        <v>315</v>
      </c>
      <c r="C6" s="367">
        <v>1</v>
      </c>
      <c r="D6" s="366" t="s">
        <v>316</v>
      </c>
    </row>
    <row r="7" spans="1:4" ht="31.2" x14ac:dyDescent="0.3">
      <c r="A7" s="366" t="s">
        <v>317</v>
      </c>
      <c r="B7" s="366" t="s">
        <v>315</v>
      </c>
      <c r="C7" s="367">
        <v>1</v>
      </c>
      <c r="D7" s="366" t="s">
        <v>318</v>
      </c>
    </row>
    <row r="8" spans="1:4" ht="31.2" x14ac:dyDescent="0.3">
      <c r="A8" s="366" t="s">
        <v>319</v>
      </c>
      <c r="B8" s="366" t="s">
        <v>315</v>
      </c>
      <c r="C8" s="367">
        <v>0.5</v>
      </c>
      <c r="D8" s="366" t="s">
        <v>320</v>
      </c>
    </row>
    <row r="9" spans="1:4" ht="31.2" x14ac:dyDescent="0.3">
      <c r="A9" s="366" t="s">
        <v>321</v>
      </c>
      <c r="B9" s="366" t="s">
        <v>315</v>
      </c>
      <c r="C9" s="367">
        <v>0.5</v>
      </c>
      <c r="D9" s="366" t="s">
        <v>322</v>
      </c>
    </row>
    <row r="10" spans="1:4" ht="31.2" x14ac:dyDescent="0.3">
      <c r="A10" s="366" t="s">
        <v>323</v>
      </c>
      <c r="B10" s="366" t="s">
        <v>315</v>
      </c>
      <c r="C10" s="367">
        <v>0.5</v>
      </c>
      <c r="D10" s="366" t="s">
        <v>324</v>
      </c>
    </row>
    <row r="11" spans="1:4" ht="31.2" x14ac:dyDescent="0.3">
      <c r="A11" s="366" t="s">
        <v>325</v>
      </c>
      <c r="B11" s="366" t="s">
        <v>326</v>
      </c>
      <c r="C11" s="367">
        <v>0.25</v>
      </c>
      <c r="D11" s="366" t="s">
        <v>327</v>
      </c>
    </row>
    <row r="12" spans="1:4" ht="31.2" x14ac:dyDescent="0.3">
      <c r="A12" s="366" t="s">
        <v>177</v>
      </c>
      <c r="B12" s="366" t="s">
        <v>326</v>
      </c>
      <c r="C12" s="367">
        <v>0.1</v>
      </c>
      <c r="D12" s="366" t="s">
        <v>328</v>
      </c>
    </row>
    <row r="13" spans="1:4" x14ac:dyDescent="0.3">
      <c r="A13" s="366" t="s">
        <v>329</v>
      </c>
      <c r="B13" s="366" t="s">
        <v>330</v>
      </c>
      <c r="C13" s="367">
        <v>0.25</v>
      </c>
      <c r="D13" s="366" t="s">
        <v>331</v>
      </c>
    </row>
    <row r="14" spans="1:4" x14ac:dyDescent="0.3">
      <c r="A14" s="366" t="s">
        <v>332</v>
      </c>
      <c r="B14" s="366" t="s">
        <v>330</v>
      </c>
      <c r="C14" s="367">
        <v>0.1</v>
      </c>
      <c r="D14" s="366" t="s">
        <v>333</v>
      </c>
    </row>
    <row r="15" spans="1:4" x14ac:dyDescent="0.3">
      <c r="A15" s="366" t="s">
        <v>334</v>
      </c>
      <c r="B15" s="366" t="s">
        <v>330</v>
      </c>
      <c r="C15" s="367">
        <v>0.2</v>
      </c>
      <c r="D15" s="366" t="s">
        <v>335</v>
      </c>
    </row>
    <row r="16" spans="1:4" x14ac:dyDescent="0.3">
      <c r="A16" s="366" t="s">
        <v>336</v>
      </c>
      <c r="B16" s="366" t="s">
        <v>337</v>
      </c>
      <c r="C16" s="367">
        <v>0.1</v>
      </c>
      <c r="D16" s="366" t="s">
        <v>338</v>
      </c>
    </row>
    <row r="17" spans="1:4" ht="31.2" x14ac:dyDescent="0.3">
      <c r="A17" s="366" t="s">
        <v>339</v>
      </c>
      <c r="B17" s="366" t="s">
        <v>337</v>
      </c>
      <c r="C17" s="367">
        <v>0.5</v>
      </c>
      <c r="D17" s="366" t="s">
        <v>340</v>
      </c>
    </row>
    <row r="18" spans="1:4" ht="31.2" x14ac:dyDescent="0.3">
      <c r="A18" s="366" t="s">
        <v>341</v>
      </c>
      <c r="B18" s="366" t="s">
        <v>337</v>
      </c>
      <c r="C18" s="367">
        <v>0.2</v>
      </c>
      <c r="D18" s="366" t="s">
        <v>342</v>
      </c>
    </row>
    <row r="19" spans="1:4" x14ac:dyDescent="0.3">
      <c r="A19" s="366" t="s">
        <v>343</v>
      </c>
      <c r="B19" s="366" t="s">
        <v>337</v>
      </c>
      <c r="C19" s="367">
        <v>0.2</v>
      </c>
      <c r="D19" s="366" t="s">
        <v>344</v>
      </c>
    </row>
    <row r="20" spans="1:4" ht="31.2" x14ac:dyDescent="0.3">
      <c r="A20" s="366" t="s">
        <v>345</v>
      </c>
      <c r="B20" s="366" t="s">
        <v>337</v>
      </c>
      <c r="C20" s="367">
        <v>0.5</v>
      </c>
      <c r="D20" s="366" t="s">
        <v>346</v>
      </c>
    </row>
    <row r="21" spans="1:4" ht="31.2" x14ac:dyDescent="0.3">
      <c r="A21" s="366" t="s">
        <v>347</v>
      </c>
      <c r="B21" s="366" t="s">
        <v>348</v>
      </c>
      <c r="C21" s="367">
        <v>1</v>
      </c>
      <c r="D21" s="366" t="s">
        <v>349</v>
      </c>
    </row>
    <row r="22" spans="1:4" ht="31.2" x14ac:dyDescent="0.3">
      <c r="A22" s="366" t="s">
        <v>350</v>
      </c>
      <c r="B22" s="366" t="s">
        <v>351</v>
      </c>
      <c r="C22" s="367">
        <v>0.2</v>
      </c>
      <c r="D22" s="366" t="s">
        <v>352</v>
      </c>
    </row>
  </sheetData>
  <mergeCells count="3">
    <mergeCell ref="A1:D1"/>
    <mergeCell ref="A2:D2"/>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6</vt:i4>
      </vt:variant>
    </vt:vector>
  </HeadingPairs>
  <TitlesOfParts>
    <vt:vector size="6" baseType="lpstr">
      <vt:lpstr>Памятка</vt:lpstr>
      <vt:lpstr>Бізнес план</vt:lpstr>
      <vt:lpstr>Прибутки та збитки</vt:lpstr>
      <vt:lpstr>Довідник започаткування</vt:lpstr>
      <vt:lpstr>Довідник масштабування</vt:lpstr>
      <vt:lpstr>Довідник витрат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Шидлось Ельвіра Володимирівна</cp:lastModifiedBy>
  <cp:lastPrinted>2026-08-31T11:31:29Z</cp:lastPrinted>
  <dcterms:modified xsi:type="dcterms:W3CDTF">2026-08-31T11:32:29Z</dcterms:modified>
</cp:coreProperties>
</file>